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75" yWindow="-180" windowWidth="15480" windowHeight="11640"/>
  </bookViews>
  <sheets>
    <sheet name="t1" sheetId="13" r:id="rId1"/>
    <sheet name="t2" sheetId="12" r:id="rId2"/>
    <sheet name="t3" sheetId="2" r:id="rId3"/>
    <sheet name="t4" sheetId="4" r:id="rId4"/>
    <sheet name="t5" sheetId="9" r:id="rId5"/>
    <sheet name="t6" sheetId="7" r:id="rId6"/>
    <sheet name="t7" sheetId="5" r:id="rId7"/>
    <sheet name="t8" sheetId="8" r:id="rId8"/>
  </sheets>
  <calcPr calcId="125725"/>
</workbook>
</file>

<file path=xl/calcChain.xml><?xml version="1.0" encoding="utf-8"?>
<calcChain xmlns="http://schemas.openxmlformats.org/spreadsheetml/2006/main">
  <c r="M16" i="13"/>
  <c r="M17"/>
  <c r="M8"/>
  <c r="M9"/>
  <c r="M10"/>
  <c r="M11"/>
  <c r="M12"/>
  <c r="M13"/>
  <c r="M14"/>
  <c r="M15"/>
  <c r="L17"/>
  <c r="L16"/>
  <c r="L15"/>
  <c r="L14"/>
  <c r="L13"/>
  <c r="L12"/>
  <c r="L11"/>
  <c r="L10"/>
  <c r="L9"/>
  <c r="L8"/>
  <c r="K15"/>
  <c r="K16"/>
  <c r="K17"/>
  <c r="K19"/>
  <c r="I9"/>
  <c r="I10"/>
  <c r="I11"/>
  <c r="I12"/>
  <c r="I13"/>
  <c r="I14"/>
  <c r="I15"/>
  <c r="I16"/>
  <c r="I17"/>
  <c r="I8"/>
  <c r="H15"/>
  <c r="H16"/>
  <c r="H17"/>
  <c r="H10"/>
  <c r="H11"/>
  <c r="H12"/>
  <c r="H13"/>
  <c r="H14"/>
  <c r="H9"/>
  <c r="H8"/>
  <c r="L19"/>
  <c r="C19"/>
  <c r="I19" s="1"/>
  <c r="B19"/>
  <c r="H19" s="1"/>
  <c r="K14"/>
  <c r="K13"/>
  <c r="K12"/>
  <c r="K11"/>
  <c r="K10"/>
  <c r="K9"/>
  <c r="K8"/>
  <c r="M7"/>
  <c r="L7"/>
  <c r="I7"/>
  <c r="H7"/>
  <c r="F9" i="5"/>
  <c r="H30"/>
  <c r="G30"/>
  <c r="H29"/>
  <c r="G29"/>
  <c r="H28"/>
  <c r="G28"/>
  <c r="H27"/>
  <c r="G27"/>
  <c r="F27"/>
  <c r="H26"/>
  <c r="G26"/>
  <c r="H25"/>
  <c r="G25"/>
  <c r="F21"/>
  <c r="G21" s="1"/>
  <c r="H20"/>
  <c r="G20"/>
  <c r="H19"/>
  <c r="G19"/>
  <c r="H18"/>
  <c r="G18"/>
  <c r="F18"/>
  <c r="H17"/>
  <c r="G17"/>
  <c r="H16"/>
  <c r="G16"/>
  <c r="H11"/>
  <c r="G11"/>
  <c r="H10"/>
  <c r="G10"/>
  <c r="H8"/>
  <c r="G8"/>
  <c r="H7"/>
  <c r="G7"/>
  <c r="F12"/>
  <c r="G12" s="1"/>
  <c r="K7" i="13" l="1"/>
  <c r="H12" i="5"/>
  <c r="M19" i="13"/>
  <c r="H21" i="5"/>
</calcChain>
</file>

<file path=xl/comments1.xml><?xml version="1.0" encoding="utf-8"?>
<comments xmlns="http://schemas.openxmlformats.org/spreadsheetml/2006/main">
  <authors>
    <author>Andrea Arzeni</author>
  </authors>
  <commentList>
    <comment ref="A1" authorId="0">
      <text>
        <r>
          <rPr>
            <b/>
            <sz val="9"/>
            <color indexed="81"/>
            <rFont val="Tahoma"/>
            <family val="2"/>
          </rPr>
          <t>Andrea Arzeni:</t>
        </r>
        <r>
          <rPr>
            <sz val="9"/>
            <color indexed="81"/>
            <rFont val="Tahoma"/>
            <family val="2"/>
          </rPr>
          <t xml:space="preserve">
Riprende la struttura della  4.7  </t>
        </r>
      </text>
    </comment>
  </commentList>
</comments>
</file>

<file path=xl/sharedStrings.xml><?xml version="1.0" encoding="utf-8"?>
<sst xmlns="http://schemas.openxmlformats.org/spreadsheetml/2006/main" count="202" uniqueCount="157">
  <si>
    <t>-</t>
  </si>
  <si>
    <t xml:space="preserve">Azoto </t>
  </si>
  <si>
    <t>Fosforo</t>
  </si>
  <si>
    <t xml:space="preserve">Potassio </t>
  </si>
  <si>
    <t>Impiego Totale</t>
  </si>
  <si>
    <t>Totale mercato interno</t>
  </si>
  <si>
    <t>Frumento duro</t>
  </si>
  <si>
    <t>Frumento tenero</t>
  </si>
  <si>
    <t>Riso</t>
  </si>
  <si>
    <t xml:space="preserve">Mais </t>
  </si>
  <si>
    <t>Orzo</t>
  </si>
  <si>
    <t>Altri cereali</t>
  </si>
  <si>
    <t>Erba medica</t>
  </si>
  <si>
    <t>Altre leguminose foraggere</t>
  </si>
  <si>
    <t>Loietto italico</t>
  </si>
  <si>
    <t>Girasole</t>
  </si>
  <si>
    <t>Miscugli di foraggere</t>
  </si>
  <si>
    <t>Soia</t>
  </si>
  <si>
    <t>Patata</t>
  </si>
  <si>
    <t>Barbabietola da zucchero</t>
  </si>
  <si>
    <t>Altre</t>
  </si>
  <si>
    <t>Sementi commerciali</t>
  </si>
  <si>
    <t>Totale quantità certificate</t>
  </si>
  <si>
    <t>Avena</t>
  </si>
  <si>
    <t>Granoturco</t>
  </si>
  <si>
    <t>Segale</t>
  </si>
  <si>
    <t>Siero di latte in polvere</t>
  </si>
  <si>
    <t>Farine di pesce</t>
  </si>
  <si>
    <t>Crusca</t>
  </si>
  <si>
    <t>Farine d'estrazione di semi oelosi</t>
  </si>
  <si>
    <t>Centro</t>
  </si>
  <si>
    <t>Azoto</t>
  </si>
  <si>
    <t>Anidride fosforica</t>
  </si>
  <si>
    <t>Ossido di potassio</t>
  </si>
  <si>
    <t>Totale</t>
  </si>
  <si>
    <t>Anni</t>
  </si>
  <si>
    <t>Fungicidi</t>
  </si>
  <si>
    <t>Insetticidi e acaricidi</t>
  </si>
  <si>
    <t>Erbicidi</t>
  </si>
  <si>
    <t>Vari</t>
  </si>
  <si>
    <t xml:space="preserve">Sementi ufficialmente certificate (t) </t>
  </si>
  <si>
    <t>Per volatili</t>
  </si>
  <si>
    <t xml:space="preserve"> - polli da carne</t>
  </si>
  <si>
    <t xml:space="preserve"> - ovaiole </t>
  </si>
  <si>
    <t xml:space="preserve"> - altri avicoli</t>
  </si>
  <si>
    <t>Per suini</t>
  </si>
  <si>
    <t>Per bovini</t>
  </si>
  <si>
    <t xml:space="preserve"> - vacche da latte</t>
  </si>
  <si>
    <t xml:space="preserve"> - bovini da carne (compresi vitelli a carne bianca)</t>
  </si>
  <si>
    <t>Per altre specie animali</t>
  </si>
  <si>
    <t>Valori (milioni di euro)</t>
  </si>
  <si>
    <t>Quantità (000 di tonnellate)</t>
  </si>
  <si>
    <t>Prezzi medi (euro per Kg)</t>
  </si>
  <si>
    <t>Valori correnti</t>
  </si>
  <si>
    <t>Ripartizione %</t>
  </si>
  <si>
    <t>Prezzo</t>
  </si>
  <si>
    <t>Sementi</t>
  </si>
  <si>
    <t>Mangimi e spese varie per il bestiame</t>
  </si>
  <si>
    <t>Concimi</t>
  </si>
  <si>
    <t>Fitosanitari</t>
  </si>
  <si>
    <t>Energia motrice</t>
  </si>
  <si>
    <t>Reimpieghi</t>
  </si>
  <si>
    <t>Altri beni e servizi</t>
  </si>
  <si>
    <t>Quantità</t>
  </si>
  <si>
    <t>- Sifim</t>
  </si>
  <si>
    <t>- acque irrigue</t>
  </si>
  <si>
    <t>- trasporti aziendali</t>
  </si>
  <si>
    <t>- assicurazioni e altro</t>
  </si>
  <si>
    <t>Mangimi</t>
  </si>
  <si>
    <t>Fertilizzanti</t>
  </si>
  <si>
    <t>Agrofarmaci</t>
  </si>
  <si>
    <t>Meccanizzazione</t>
  </si>
  <si>
    <t>Energia</t>
  </si>
  <si>
    <t>Spese Trasf. e Comm.</t>
  </si>
  <si>
    <t>Spese Generali Fondiarie</t>
  </si>
  <si>
    <t>Noleggi Passivi</t>
  </si>
  <si>
    <t>Assicurazioni</t>
  </si>
  <si>
    <t>Altri costi</t>
  </si>
  <si>
    <t>CI/PL</t>
  </si>
  <si>
    <t>euro</t>
  </si>
  <si>
    <t>% su CI</t>
  </si>
  <si>
    <t>%</t>
  </si>
  <si>
    <t>Circoscrizioni</t>
  </si>
  <si>
    <t>Nord</t>
  </si>
  <si>
    <t>Altimetria</t>
  </si>
  <si>
    <t>Montagna</t>
  </si>
  <si>
    <t>Collina</t>
  </si>
  <si>
    <t>Pianura</t>
  </si>
  <si>
    <t>OTE</t>
  </si>
  <si>
    <t>Seminativi</t>
  </si>
  <si>
    <t>Ortofloricoltura</t>
  </si>
  <si>
    <t>Coltivazioni permanenti</t>
  </si>
  <si>
    <t>Erbivori</t>
  </si>
  <si>
    <t>Granivori</t>
  </si>
  <si>
    <t>Aziende miste</t>
  </si>
  <si>
    <t>NOTE:</t>
  </si>
  <si>
    <t>Le medie sono medie calcolate sui dati riportati all'universo attraverso i coefficienti di ponderazione (pesi INEA-RICA)</t>
  </si>
  <si>
    <t>CI: Consumi intermedi sono definiti come somma dei fattori di consumo extraziendale, delle altre spese dirette e dai servizi di terzi.</t>
  </si>
  <si>
    <t>Altri costi : Altre spese dirette, altri costi per fattori di consumo extraziedali, costi per servizi e consumi per agriturismo.</t>
  </si>
  <si>
    <t>PL: La produzione lorda è data dalla somma delle vendite, aiuti pubblici in conto esercizio, autoconsumi, immobilizzazioni, valore della produzione destinata alla trasformazione, saldo del valore di giacenze di prodotto e ricavi da attività connesse.</t>
  </si>
  <si>
    <t>Sud</t>
  </si>
  <si>
    <t>Italia</t>
  </si>
  <si>
    <t xml:space="preserve"> &gt;500.000 euro</t>
  </si>
  <si>
    <t>25.000 - 50.000 euro</t>
  </si>
  <si>
    <t>50.000 - 100.000 euro</t>
  </si>
  <si>
    <t>100.000 - 500.000 euro</t>
  </si>
  <si>
    <t>4.000 - 25.000 euro</t>
  </si>
  <si>
    <t>Consumi intermedi (CI) - 2011</t>
  </si>
  <si>
    <t>Dimensione Economica</t>
  </si>
  <si>
    <t>Tab 10.7 - Utilizzo di fitofarmaci</t>
  </si>
  <si>
    <t>Fonte: INEA,  banca dati RICA online 2012.</t>
  </si>
  <si>
    <t>Var. % 2012/2011</t>
  </si>
  <si>
    <t>Consumi intermedi (CI) - 2012</t>
  </si>
  <si>
    <t xml:space="preserve"> Tav % 2013-09</t>
  </si>
  <si>
    <t>Tav % 
2009/2013</t>
  </si>
  <si>
    <t>Scomposizione var.% 2013/12</t>
  </si>
  <si>
    <t>(milioni di euro)</t>
  </si>
  <si>
    <t>Tab. 10.2 - Consumi intermedi medi aziendali per circoscrizione, zona altimetrica, classi di UDE e OTE e incidenza delle principali categorio di costo - 2012</t>
  </si>
  <si>
    <t xml:space="preserve">Mangimi composti </t>
  </si>
  <si>
    <t>Tab 10.3 - Disponibilità di mangimi composti e di mangini semplici</t>
  </si>
  <si>
    <t>(migliaia di tonnellate)</t>
  </si>
  <si>
    <t>Tab 10.5 - Utilizzo di elementi fertilizzanti contenuti nei concimi</t>
  </si>
  <si>
    <t>Var. % 2013/12</t>
  </si>
  <si>
    <t>(Kg/ha)</t>
  </si>
  <si>
    <t>Var. % 2012/11</t>
  </si>
  <si>
    <t>Insetticidi, acaricidi</t>
  </si>
  <si>
    <t>Altri</t>
  </si>
  <si>
    <r>
      <t>1</t>
    </r>
    <r>
      <rPr>
        <sz val="10"/>
        <rFont val="Calibri"/>
        <family val="2"/>
        <scheme val="minor"/>
      </rPr>
      <t xml:space="preserve"> La superficie considerata è quella trattabile, nella quale sono compresi i seminativi (esclusi i terreni a riposo) e le coltivazioni legnose agrarie.</t>
    </r>
  </si>
  <si>
    <r>
      <t>Disponibilità totale</t>
    </r>
    <r>
      <rPr>
        <vertAlign val="superscript"/>
        <sz val="10"/>
        <rFont val="Calibri"/>
        <family val="2"/>
        <scheme val="minor"/>
      </rPr>
      <t>1</t>
    </r>
  </si>
  <si>
    <r>
      <t xml:space="preserve">Disponibilità totale </t>
    </r>
    <r>
      <rPr>
        <vertAlign val="superscript"/>
        <sz val="10"/>
        <rFont val="Calibri"/>
        <family val="2"/>
        <scheme val="minor"/>
      </rPr>
      <t>1</t>
    </r>
  </si>
  <si>
    <r>
      <t>1</t>
    </r>
    <r>
      <rPr>
        <sz val="10"/>
        <rFont val="Calibri"/>
        <family val="2"/>
        <scheme val="minor"/>
      </rPr>
      <t xml:space="preserve"> Per la sola alimentazione degli animali, stime  Assalzoo.</t>
    </r>
  </si>
  <si>
    <r>
      <t>2</t>
    </r>
    <r>
      <rPr>
        <sz val="10"/>
        <rFont val="Calibri"/>
        <family val="2"/>
        <scheme val="minor"/>
      </rPr>
      <t xml:space="preserve"> Stime ASSALZOO  2012. Il dato di produzione nazionale totale e per specie animale di destinazione viene riportato come proxy della disponibilità totale di mercato in quanto non esistono stime disaggregate, il valore della produzione nazionale corrisponde comunque ad oltre il 95% della produzione disponibile.</t>
    </r>
  </si>
  <si>
    <r>
      <t>7</t>
    </r>
    <r>
      <rPr>
        <sz val="10"/>
        <rFont val="Calibri"/>
        <family val="2"/>
        <scheme val="minor"/>
      </rPr>
      <t xml:space="preserve"> Per i mangimi semplici il  TAV è calcolato tra il 2004 e il 2001; le variazioni tra il 2005 il 2004.
</t>
    </r>
  </si>
  <si>
    <r>
      <t>Tab 10.6 - Consumo di fertilizzanti</t>
    </r>
    <r>
      <rPr>
        <vertAlign val="superscript"/>
        <sz val="10"/>
        <rFont val="Calibri"/>
        <family val="2"/>
        <scheme val="minor"/>
      </rPr>
      <t>1</t>
    </r>
  </si>
  <si>
    <r>
      <t>1</t>
    </r>
    <r>
      <rPr>
        <sz val="10"/>
        <rFont val="Calibri"/>
        <family val="2"/>
        <scheme val="minor"/>
      </rPr>
      <t xml:space="preserve"> La superficie considerata è quella concimabile, nella quale sono compresi i seminativi (esclusi i terreni a riposo) e le coltivazioni legnose agrarie.</t>
    </r>
  </si>
  <si>
    <r>
      <t>Fonte: e</t>
    </r>
    <r>
      <rPr>
        <sz val="10"/>
        <rFont val="Calibri"/>
        <family val="2"/>
        <scheme val="minor"/>
      </rPr>
      <t>laborazioni su dati ISTAT.</t>
    </r>
  </si>
  <si>
    <r>
      <t>Tab 10.8 - Prodotti fitosanitari  per tipo di prodotto</t>
    </r>
    <r>
      <rPr>
        <vertAlign val="superscript"/>
        <sz val="10"/>
        <rFont val="Calibri"/>
        <family val="2"/>
        <scheme val="minor"/>
      </rPr>
      <t>1</t>
    </r>
  </si>
  <si>
    <r>
      <t xml:space="preserve">Fonte: </t>
    </r>
    <r>
      <rPr>
        <sz val="10"/>
        <rFont val="Calibri"/>
        <family val="2"/>
        <scheme val="minor"/>
      </rPr>
      <t>Elaborazioni INEA su dati ISTAT.</t>
    </r>
  </si>
  <si>
    <r>
      <t xml:space="preserve">Fumiganti e nematocidi </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</si>
  <si>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Il dato relativo ai fumiganti e ai nematocidi per l'anno 2013 è stato aggregato al dato degli altri prodotti minori</t>
    </r>
  </si>
  <si>
    <r>
      <t>Fonte:</t>
    </r>
    <r>
      <rPr>
        <sz val="10"/>
        <rFont val="Calibri"/>
        <family val="2"/>
        <scheme val="minor"/>
      </rPr>
      <t xml:space="preserve"> Elaborazione INEA su dati AGROFARMA</t>
    </r>
  </si>
  <si>
    <r>
      <t>Tab.10.4  Dinamica della produzione nazionale di sementi certificate</t>
    </r>
    <r>
      <rPr>
        <vertAlign val="superscript"/>
        <sz val="10"/>
        <rFont val="Calibri"/>
        <family val="2"/>
        <scheme val="minor"/>
      </rPr>
      <t>1</t>
    </r>
    <r>
      <rPr>
        <sz val="10"/>
        <rFont val="Calibri"/>
        <family val="2"/>
        <scheme val="minor"/>
      </rPr>
      <t xml:space="preserve"> </t>
    </r>
  </si>
  <si>
    <r>
      <t>Fonte:</t>
    </r>
    <r>
      <rPr>
        <sz val="10"/>
        <rFont val="Calibri"/>
        <family val="2"/>
        <scheme val="minor"/>
      </rPr>
      <t xml:space="preserve"> elaborazioni su dati ENSE</t>
    </r>
  </si>
  <si>
    <r>
      <t>Mangimi semplici</t>
    </r>
    <r>
      <rPr>
        <vertAlign val="superscript"/>
        <sz val="10"/>
        <rFont val="Calibri"/>
        <family val="2"/>
        <scheme val="minor"/>
      </rPr>
      <t>3</t>
    </r>
  </si>
  <si>
    <t>Tab. 10.1 - Consumi intermedi dell'agricoltura</t>
  </si>
  <si>
    <r>
      <t xml:space="preserve">1 </t>
    </r>
    <r>
      <rPr>
        <sz val="10"/>
        <rFont val="Calibri"/>
        <family val="2"/>
        <scheme val="minor"/>
      </rPr>
      <t>Colture da seme di specie oggetto di cartellinatura ufficiale.</t>
    </r>
  </si>
  <si>
    <t>(kg/ha)</t>
  </si>
  <si>
    <r>
      <t>3</t>
    </r>
    <r>
      <rPr>
        <sz val="10"/>
        <rFont val="Calibri"/>
        <family val="2"/>
        <scheme val="minor"/>
      </rPr>
      <t xml:space="preserve"> Per i mangimi semplici il  TAV è calcolato tra il 2013 e il 2009; le variazioni tra il 2013 e il 2012.</t>
    </r>
  </si>
  <si>
    <r>
      <t>Produzione nazionale</t>
    </r>
    <r>
      <rPr>
        <vertAlign val="superscript"/>
        <sz val="10"/>
        <rFont val="Calibri"/>
        <family val="2"/>
        <scheme val="minor"/>
      </rPr>
      <t>2</t>
    </r>
    <r>
      <rPr>
        <sz val="10"/>
        <rFont val="Calibri"/>
        <family val="2"/>
        <scheme val="minor"/>
      </rPr>
      <t>:</t>
    </r>
  </si>
  <si>
    <r>
      <t>Produzione nazionale</t>
    </r>
    <r>
      <rPr>
        <vertAlign val="superscript"/>
        <sz val="10"/>
        <rFont val="Calibri"/>
        <family val="2"/>
        <scheme val="minor"/>
      </rPr>
      <t>2</t>
    </r>
  </si>
  <si>
    <r>
      <t>Fonte:</t>
    </r>
    <r>
      <rPr>
        <sz val="10"/>
        <rFont val="Calibri"/>
        <family val="2"/>
        <scheme val="minor"/>
      </rPr>
      <t xml:space="preserve"> Elaborazione INEA su dati ASSALZOO.</t>
    </r>
  </si>
  <si>
    <t>Fonte: Istat.</t>
  </si>
  <si>
    <t>Totale superfici ispezionate (000 ha)</t>
  </si>
  <si>
    <r>
      <t>Fonte: e</t>
    </r>
    <r>
      <rPr>
        <sz val="10"/>
        <rFont val="Calibri"/>
        <family val="2"/>
        <scheme val="minor"/>
      </rPr>
      <t>laborazioni su dati Assofertilizzanti</t>
    </r>
  </si>
  <si>
    <t>Nord-ovest</t>
  </si>
  <si>
    <t>Nord-est</t>
  </si>
  <si>
    <t>Valori concatenati (2010)</t>
  </si>
</sst>
</file>

<file path=xl/styles.xml><?xml version="1.0" encoding="utf-8"?>
<styleSheet xmlns="http://schemas.openxmlformats.org/spreadsheetml/2006/main">
  <numFmts count="12">
    <numFmt numFmtId="41" formatCode="_-* #,##0_-;\-* #,##0_-;_-* &quot;-&quot;_-;_-@_-"/>
    <numFmt numFmtId="43" formatCode="_-* #,##0.00_-;\-* #,##0.00_-;_-* &quot;-&quot;??_-;_-@_-"/>
    <numFmt numFmtId="164" formatCode="0.0"/>
    <numFmt numFmtId="165" formatCode="0.000"/>
    <numFmt numFmtId="166" formatCode="#,##0.0"/>
    <numFmt numFmtId="167" formatCode="_-* #,##0.0_-;\-* #,##0.0_-;_-* &quot;-&quot;??_-;_-@_-"/>
    <numFmt numFmtId="168" formatCode="_-* #,##0_-;\-* #,##0_-;_-* &quot;-&quot;??_-;_-@_-"/>
    <numFmt numFmtId="169" formatCode="0.0%"/>
    <numFmt numFmtId="170" formatCode="_-* #,##0.00_-;\-* #,##0.00_-;_-* &quot;-&quot;_-;_-@_-"/>
    <numFmt numFmtId="171" formatCode="#,##0;[Red]#,##0"/>
    <numFmt numFmtId="172" formatCode="#,##0.0;[Red]#,##0.0"/>
    <numFmt numFmtId="173" formatCode="#,##0.0_ ;\-#,##0.0\ "/>
  </numFmts>
  <fonts count="37">
    <font>
      <sz val="10"/>
      <name val="Arial"/>
    </font>
    <font>
      <sz val="10"/>
      <name val="Arial"/>
      <family val="2"/>
    </font>
    <font>
      <sz val="8"/>
      <name val="Arial"/>
      <family val="2"/>
    </font>
    <font>
      <sz val="10"/>
      <name val="Arial"/>
      <family val="2"/>
    </font>
    <font>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MS Sans Serif"/>
      <family val="2"/>
    </font>
    <font>
      <b/>
      <sz val="9"/>
      <color indexed="81"/>
      <name val="Tahoma"/>
      <family val="2"/>
    </font>
    <font>
      <sz val="9"/>
      <color indexed="81"/>
      <name val="Tahoma"/>
      <family val="2"/>
    </font>
    <font>
      <sz val="10"/>
      <name val="Calibri"/>
      <family val="2"/>
      <scheme val="minor"/>
    </font>
    <font>
      <i/>
      <sz val="10"/>
      <name val="Calibri"/>
      <family val="2"/>
      <scheme val="minor"/>
    </font>
    <font>
      <b/>
      <i/>
      <sz val="10"/>
      <name val="Calibri"/>
      <family val="2"/>
      <scheme val="minor"/>
    </font>
    <font>
      <sz val="10"/>
      <color indexed="17"/>
      <name val="Calibri"/>
      <family val="2"/>
      <scheme val="minor"/>
    </font>
    <font>
      <vertAlign val="superscript"/>
      <sz val="10"/>
      <name val="Calibri"/>
      <family val="2"/>
      <scheme val="minor"/>
    </font>
    <font>
      <b/>
      <sz val="10"/>
      <name val="Calibri"/>
      <family val="2"/>
      <scheme val="minor"/>
    </font>
    <font>
      <sz val="10"/>
      <color indexed="12"/>
      <name val="Calibri"/>
      <family val="2"/>
      <scheme val="minor"/>
    </font>
    <font>
      <b/>
      <sz val="10"/>
      <color indexed="17"/>
      <name val="Calibri"/>
      <family val="2"/>
      <scheme val="minor"/>
    </font>
    <font>
      <i/>
      <sz val="10"/>
      <color indexed="10"/>
      <name val="Calibri"/>
      <family val="2"/>
      <scheme val="minor"/>
    </font>
    <font>
      <sz val="10"/>
      <color indexed="10"/>
      <name val="Calibri"/>
      <family val="2"/>
      <scheme val="minor"/>
    </font>
    <font>
      <sz val="12"/>
      <name val="Times New Roman"/>
      <family val="1"/>
    </font>
    <font>
      <b/>
      <sz val="12"/>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0" fillId="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0" fontId="11" fillId="22" borderId="0" applyNumberFormat="0" applyBorder="0" applyAlignment="0" applyProtection="0"/>
    <xf numFmtId="0" fontId="3" fillId="0" borderId="0"/>
    <xf numFmtId="0" fontId="4" fillId="0" borderId="0"/>
    <xf numFmtId="0" fontId="1" fillId="23" borderId="4" applyNumberFormat="0" applyFont="0" applyAlignment="0" applyProtection="0"/>
    <xf numFmtId="0" fontId="12" fillId="16" borderId="5" applyNumberFormat="0" applyAlignment="0" applyProtection="0"/>
    <xf numFmtId="9" fontId="1"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0" fontId="1" fillId="0" borderId="0"/>
  </cellStyleXfs>
  <cellXfs count="274">
    <xf numFmtId="0" fontId="0" fillId="0" borderId="0" xfId="0"/>
    <xf numFmtId="0" fontId="25" fillId="0" borderId="0" xfId="0" applyFont="1"/>
    <xf numFmtId="0" fontId="25" fillId="0" borderId="0" xfId="0" applyFont="1" applyAlignment="1">
      <alignment horizontal="right"/>
    </xf>
    <xf numFmtId="0" fontId="25" fillId="0" borderId="10" xfId="0" applyFont="1" applyBorder="1" applyAlignment="1">
      <alignment horizontal="left"/>
    </xf>
    <xf numFmtId="0" fontId="25" fillId="0" borderId="10" xfId="0" applyFont="1" applyBorder="1" applyAlignment="1">
      <alignment horizontal="center"/>
    </xf>
    <xf numFmtId="0" fontId="25" fillId="0" borderId="0" xfId="0" applyFont="1" applyAlignment="1">
      <alignment horizontal="left"/>
    </xf>
    <xf numFmtId="0" fontId="25" fillId="0" borderId="0" xfId="0" applyFont="1" applyAlignment="1">
      <alignment horizontal="center"/>
    </xf>
    <xf numFmtId="164" fontId="25" fillId="0" borderId="0" xfId="0" applyNumberFormat="1" applyFont="1"/>
    <xf numFmtId="164" fontId="25" fillId="0" borderId="0" xfId="0" applyNumberFormat="1" applyFont="1" applyFill="1"/>
    <xf numFmtId="0" fontId="25" fillId="0" borderId="0" xfId="0" applyFont="1" applyFill="1" applyAlignment="1">
      <alignment horizontal="center"/>
    </xf>
    <xf numFmtId="0" fontId="25" fillId="0" borderId="0" xfId="0" applyFont="1" applyFill="1"/>
    <xf numFmtId="164" fontId="25" fillId="0" borderId="0" xfId="0" applyNumberFormat="1" applyFont="1" applyFill="1" applyBorder="1"/>
    <xf numFmtId="3" fontId="25" fillId="0" borderId="0" xfId="0" applyNumberFormat="1" applyFont="1" applyFill="1" applyBorder="1"/>
    <xf numFmtId="0" fontId="25" fillId="0" borderId="0" xfId="0" applyFont="1" applyFill="1" applyBorder="1" applyAlignment="1">
      <alignment horizontal="left" wrapText="1"/>
    </xf>
    <xf numFmtId="164" fontId="26" fillId="0" borderId="0" xfId="0" applyNumberFormat="1" applyFont="1" applyFill="1" applyBorder="1"/>
    <xf numFmtId="0" fontId="26" fillId="0" borderId="0" xfId="0" applyFont="1" applyFill="1"/>
    <xf numFmtId="0" fontId="26" fillId="0" borderId="0" xfId="0" applyFont="1"/>
    <xf numFmtId="0" fontId="26" fillId="0" borderId="11" xfId="0" applyFont="1" applyFill="1" applyBorder="1" applyAlignment="1">
      <alignment horizontal="left" wrapText="1"/>
    </xf>
    <xf numFmtId="164" fontId="26" fillId="0" borderId="11" xfId="0" applyNumberFormat="1" applyFont="1" applyFill="1" applyBorder="1"/>
    <xf numFmtId="0" fontId="27" fillId="0" borderId="0" xfId="0" applyFont="1" applyAlignment="1">
      <alignment horizontal="left"/>
    </xf>
    <xf numFmtId="0" fontId="25" fillId="0" borderId="10" xfId="0" applyFont="1" applyBorder="1" applyAlignment="1">
      <alignment horizontal="center" wrapText="1"/>
    </xf>
    <xf numFmtId="0" fontId="25" fillId="0" borderId="0" xfId="0" applyFont="1" applyBorder="1" applyAlignment="1">
      <alignment horizontal="right" vertical="top" wrapText="1"/>
    </xf>
    <xf numFmtId="3" fontId="25" fillId="0" borderId="0" xfId="0" applyNumberFormat="1" applyFont="1" applyBorder="1"/>
    <xf numFmtId="166" fontId="25" fillId="0" borderId="0" xfId="0" applyNumberFormat="1" applyFont="1"/>
    <xf numFmtId="166" fontId="25" fillId="0" borderId="0" xfId="0" applyNumberFormat="1" applyFont="1" applyFill="1"/>
    <xf numFmtId="164" fontId="28" fillId="0" borderId="0" xfId="0" applyNumberFormat="1" applyFont="1"/>
    <xf numFmtId="166" fontId="26" fillId="0" borderId="0" xfId="0" applyNumberFormat="1" applyFont="1"/>
    <xf numFmtId="0" fontId="25" fillId="0" borderId="11" xfId="0" applyFont="1" applyFill="1" applyBorder="1" applyAlignment="1">
      <alignment horizontal="left" wrapText="1"/>
    </xf>
    <xf numFmtId="166" fontId="25" fillId="0" borderId="11" xfId="0" applyNumberFormat="1" applyFont="1" applyBorder="1"/>
    <xf numFmtId="0" fontId="25" fillId="0" borderId="0" xfId="0" applyFont="1" applyFill="1" applyBorder="1"/>
    <xf numFmtId="0" fontId="30" fillId="0" borderId="0" xfId="0" applyFont="1" applyFill="1"/>
    <xf numFmtId="0" fontId="25" fillId="0" borderId="10" xfId="0" applyFont="1" applyFill="1" applyBorder="1"/>
    <xf numFmtId="0" fontId="25" fillId="0" borderId="10" xfId="0" applyFont="1" applyFill="1" applyBorder="1" applyAlignment="1">
      <alignment horizontal="center"/>
    </xf>
    <xf numFmtId="0" fontId="25" fillId="0" borderId="10" xfId="0" applyFont="1" applyFill="1" applyBorder="1" applyAlignment="1">
      <alignment horizontal="center" wrapText="1"/>
    </xf>
    <xf numFmtId="0" fontId="25" fillId="0" borderId="0" xfId="0" applyFont="1" applyFill="1" applyBorder="1" applyAlignment="1">
      <alignment horizontal="center" wrapText="1"/>
    </xf>
    <xf numFmtId="0" fontId="25" fillId="0" borderId="0" xfId="0" applyFont="1" applyFill="1" applyBorder="1" applyAlignment="1">
      <alignment horizontal="center"/>
    </xf>
    <xf numFmtId="0" fontId="26" fillId="0" borderId="0" xfId="0" applyFont="1" applyFill="1" applyBorder="1"/>
    <xf numFmtId="0" fontId="30" fillId="0" borderId="0" xfId="0" applyFont="1" applyFill="1" applyBorder="1" applyAlignment="1">
      <alignment horizontal="center"/>
    </xf>
    <xf numFmtId="0" fontId="30" fillId="0" borderId="0" xfId="0" applyFont="1" applyFill="1" applyAlignment="1">
      <alignment horizontal="center"/>
    </xf>
    <xf numFmtId="164" fontId="30" fillId="0" borderId="0" xfId="0" applyNumberFormat="1" applyFont="1" applyFill="1" applyAlignment="1">
      <alignment horizontal="center"/>
    </xf>
    <xf numFmtId="1" fontId="25" fillId="0" borderId="0" xfId="0" applyNumberFormat="1" applyFont="1" applyFill="1" applyBorder="1"/>
    <xf numFmtId="1" fontId="25" fillId="0" borderId="0" xfId="38" applyNumberFormat="1" applyFont="1" applyFill="1" applyBorder="1"/>
    <xf numFmtId="164" fontId="26" fillId="0" borderId="0" xfId="38" applyNumberFormat="1" applyFont="1" applyFill="1" applyBorder="1"/>
    <xf numFmtId="9" fontId="25" fillId="0" borderId="0" xfId="38" applyFont="1" applyFill="1" applyBorder="1"/>
    <xf numFmtId="164" fontId="25" fillId="0" borderId="0" xfId="0" applyNumberFormat="1" applyFont="1" applyBorder="1"/>
    <xf numFmtId="164" fontId="28" fillId="0" borderId="0" xfId="0" applyNumberFormat="1" applyFont="1" applyBorder="1"/>
    <xf numFmtId="164" fontId="31" fillId="0" borderId="0" xfId="38" applyNumberFormat="1" applyFont="1" applyBorder="1"/>
    <xf numFmtId="2" fontId="28" fillId="0" borderId="0" xfId="38" applyNumberFormat="1" applyFont="1" applyFill="1" applyBorder="1"/>
    <xf numFmtId="164" fontId="28" fillId="0" borderId="0" xfId="38" applyNumberFormat="1" applyFont="1" applyBorder="1"/>
    <xf numFmtId="1" fontId="25" fillId="0" borderId="0" xfId="38" applyNumberFormat="1" applyFont="1" applyFill="1" applyBorder="1" applyAlignment="1">
      <alignment horizontal="right"/>
    </xf>
    <xf numFmtId="1" fontId="30" fillId="0" borderId="0" xfId="0" applyNumberFormat="1" applyFont="1" applyFill="1" applyBorder="1"/>
    <xf numFmtId="1" fontId="30" fillId="0" borderId="0" xfId="38" applyNumberFormat="1" applyFont="1" applyFill="1" applyBorder="1"/>
    <xf numFmtId="164" fontId="27" fillId="0" borderId="0" xfId="38" applyNumberFormat="1" applyFont="1" applyFill="1" applyBorder="1"/>
    <xf numFmtId="2" fontId="26" fillId="0" borderId="0" xfId="38" applyNumberFormat="1" applyFont="1" applyFill="1" applyBorder="1"/>
    <xf numFmtId="0" fontId="25" fillId="0" borderId="0" xfId="0" applyFont="1" applyBorder="1"/>
    <xf numFmtId="0" fontId="26" fillId="0" borderId="0" xfId="0" applyFont="1" applyFill="1" applyAlignment="1">
      <alignment horizontal="center"/>
    </xf>
    <xf numFmtId="0" fontId="30" fillId="0" borderId="0" xfId="0" applyFont="1" applyBorder="1" applyAlignment="1">
      <alignment horizontal="center"/>
    </xf>
    <xf numFmtId="166" fontId="30" fillId="0" borderId="0" xfId="0" applyNumberFormat="1" applyFont="1" applyBorder="1" applyAlignment="1">
      <alignment horizontal="center"/>
    </xf>
    <xf numFmtId="166" fontId="32" fillId="0" borderId="0" xfId="0" applyNumberFormat="1" applyFont="1" applyBorder="1" applyAlignment="1">
      <alignment horizontal="center"/>
    </xf>
    <xf numFmtId="0" fontId="30" fillId="0" borderId="0" xfId="0" applyFont="1" applyFill="1" applyBorder="1" applyAlignment="1"/>
    <xf numFmtId="166" fontId="30" fillId="0" borderId="0" xfId="0" applyNumberFormat="1" applyFont="1" applyFill="1" applyBorder="1" applyAlignment="1"/>
    <xf numFmtId="2" fontId="26" fillId="0" borderId="0" xfId="38" applyNumberFormat="1" applyFont="1" applyFill="1" applyBorder="1" applyAlignment="1"/>
    <xf numFmtId="164" fontId="26" fillId="0" borderId="0" xfId="38" applyNumberFormat="1" applyFont="1" applyFill="1" applyBorder="1" applyAlignment="1"/>
    <xf numFmtId="164" fontId="25" fillId="0" borderId="0" xfId="38" applyNumberFormat="1" applyFont="1" applyFill="1" applyBorder="1"/>
    <xf numFmtId="1" fontId="26" fillId="0" borderId="0" xfId="38" applyNumberFormat="1" applyFont="1" applyFill="1" applyBorder="1" applyAlignment="1">
      <alignment horizontal="right"/>
    </xf>
    <xf numFmtId="164" fontId="30" fillId="0" borderId="0" xfId="0" applyNumberFormat="1" applyFont="1" applyFill="1" applyBorder="1"/>
    <xf numFmtId="164" fontId="31" fillId="0" borderId="0" xfId="0" applyNumberFormat="1" applyFont="1" applyFill="1" applyBorder="1"/>
    <xf numFmtId="0" fontId="32" fillId="0" borderId="0" xfId="0" applyFont="1" applyBorder="1" applyAlignment="1">
      <alignment horizontal="center"/>
    </xf>
    <xf numFmtId="0" fontId="27" fillId="0" borderId="0" xfId="0" applyFont="1" applyFill="1" applyAlignment="1">
      <alignment horizontal="center"/>
    </xf>
    <xf numFmtId="2" fontId="25" fillId="0" borderId="0" xfId="0" applyNumberFormat="1" applyFont="1" applyFill="1" applyBorder="1"/>
    <xf numFmtId="2" fontId="25" fillId="0" borderId="0" xfId="0" applyNumberFormat="1" applyFont="1" applyBorder="1"/>
    <xf numFmtId="2" fontId="28" fillId="0" borderId="0" xfId="0" applyNumberFormat="1" applyFont="1" applyBorder="1"/>
    <xf numFmtId="2" fontId="30" fillId="0" borderId="0" xfId="0" applyNumberFormat="1" applyFont="1" applyFill="1" applyBorder="1"/>
    <xf numFmtId="0" fontId="25" fillId="0" borderId="11" xfId="0" applyFont="1" applyFill="1" applyBorder="1"/>
    <xf numFmtId="0" fontId="26" fillId="0" borderId="11" xfId="0" applyFont="1" applyFill="1" applyBorder="1"/>
    <xf numFmtId="0" fontId="25" fillId="0" borderId="0" xfId="0" applyFont="1" applyFill="1" applyBorder="1" applyAlignment="1">
      <alignment horizontal="right"/>
    </xf>
    <xf numFmtId="0" fontId="25" fillId="0" borderId="12" xfId="0" applyFont="1" applyFill="1" applyBorder="1"/>
    <xf numFmtId="0" fontId="26" fillId="0" borderId="12" xfId="0" applyFont="1" applyFill="1" applyBorder="1"/>
    <xf numFmtId="169" fontId="25" fillId="0" borderId="0" xfId="38" applyNumberFormat="1" applyFont="1"/>
    <xf numFmtId="0" fontId="30" fillId="0" borderId="0" xfId="0" applyFont="1" applyFill="1" applyBorder="1"/>
    <xf numFmtId="167" fontId="30" fillId="0" borderId="0" xfId="29" applyNumberFormat="1" applyFont="1" applyFill="1" applyBorder="1"/>
    <xf numFmtId="0" fontId="30" fillId="0" borderId="11" xfId="0" applyFont="1" applyFill="1" applyBorder="1"/>
    <xf numFmtId="164" fontId="30" fillId="0" borderId="11" xfId="0" applyNumberFormat="1" applyFont="1" applyFill="1" applyBorder="1"/>
    <xf numFmtId="2" fontId="27" fillId="0" borderId="11" xfId="38" applyNumberFormat="1" applyFont="1" applyBorder="1"/>
    <xf numFmtId="164" fontId="30" fillId="0" borderId="11" xfId="38" applyNumberFormat="1" applyFont="1" applyFill="1" applyBorder="1"/>
    <xf numFmtId="2" fontId="26" fillId="0" borderId="0" xfId="0" applyNumberFormat="1" applyFont="1" applyFill="1" applyBorder="1"/>
    <xf numFmtId="0" fontId="33" fillId="0" borderId="0" xfId="0" applyFont="1"/>
    <xf numFmtId="0" fontId="30" fillId="0" borderId="0" xfId="35" applyFont="1" applyFill="1"/>
    <xf numFmtId="0" fontId="30" fillId="0" borderId="0" xfId="35" applyFont="1" applyFill="1" applyAlignment="1"/>
    <xf numFmtId="0" fontId="27" fillId="0" borderId="0" xfId="35" applyFont="1" applyFill="1" applyAlignment="1"/>
    <xf numFmtId="0" fontId="26" fillId="0" borderId="0" xfId="35" applyFont="1" applyFill="1"/>
    <xf numFmtId="0" fontId="25" fillId="0" borderId="0" xfId="35" applyFont="1" applyFill="1"/>
    <xf numFmtId="0" fontId="25" fillId="0" borderId="0" xfId="35" applyFont="1" applyFill="1" applyBorder="1"/>
    <xf numFmtId="0" fontId="25" fillId="0" borderId="0" xfId="35" applyFont="1" applyFill="1" applyBorder="1" applyAlignment="1"/>
    <xf numFmtId="0" fontId="26" fillId="0" borderId="0" xfId="35" applyFont="1" applyFill="1" applyBorder="1" applyAlignment="1"/>
    <xf numFmtId="41" fontId="26" fillId="0" borderId="0" xfId="35" applyNumberFormat="1" applyFont="1" applyFill="1"/>
    <xf numFmtId="0" fontId="25" fillId="0" borderId="12" xfId="35" applyFont="1" applyFill="1" applyBorder="1"/>
    <xf numFmtId="0" fontId="25" fillId="0" borderId="0" xfId="0" applyFont="1" applyFill="1" applyAlignment="1">
      <alignment horizontal="center" wrapText="1"/>
    </xf>
    <xf numFmtId="0" fontId="25" fillId="0" borderId="11" xfId="35" applyFont="1" applyFill="1" applyBorder="1"/>
    <xf numFmtId="0" fontId="25" fillId="0" borderId="11" xfId="35" applyFont="1" applyFill="1" applyBorder="1" applyAlignment="1">
      <alignment horizontal="center"/>
    </xf>
    <xf numFmtId="0" fontId="25" fillId="0" borderId="0" xfId="35" applyFont="1" applyFill="1" applyAlignment="1"/>
    <xf numFmtId="16" fontId="25" fillId="0" borderId="0" xfId="35" applyNumberFormat="1" applyFont="1" applyFill="1"/>
    <xf numFmtId="0" fontId="26" fillId="0" borderId="0" xfId="35" applyFont="1" applyFill="1" applyAlignment="1"/>
    <xf numFmtId="41" fontId="25" fillId="0" borderId="0" xfId="30" applyFont="1" applyFill="1" applyAlignment="1"/>
    <xf numFmtId="164" fontId="26" fillId="0" borderId="0" xfId="35" applyNumberFormat="1" applyFont="1" applyFill="1" applyAlignment="1"/>
    <xf numFmtId="10" fontId="25" fillId="0" borderId="0" xfId="38" applyNumberFormat="1" applyFont="1" applyFill="1"/>
    <xf numFmtId="9" fontId="25" fillId="0" borderId="0" xfId="38" applyFont="1" applyFill="1"/>
    <xf numFmtId="4" fontId="25" fillId="0" borderId="0" xfId="35" applyNumberFormat="1" applyFont="1" applyFill="1" applyAlignment="1"/>
    <xf numFmtId="164" fontId="26" fillId="0" borderId="0" xfId="35" applyNumberFormat="1" applyFont="1" applyFill="1" applyAlignment="1">
      <alignment horizontal="right"/>
    </xf>
    <xf numFmtId="4" fontId="25" fillId="0" borderId="0" xfId="35" applyNumberFormat="1" applyFont="1" applyFill="1"/>
    <xf numFmtId="41" fontId="30" fillId="0" borderId="0" xfId="30" applyFont="1" applyFill="1" applyAlignment="1"/>
    <xf numFmtId="166" fontId="25" fillId="0" borderId="0" xfId="35" applyNumberFormat="1" applyFont="1" applyFill="1"/>
    <xf numFmtId="164" fontId="27" fillId="0" borderId="0" xfId="35" applyNumberFormat="1" applyFont="1" applyFill="1" applyAlignment="1"/>
    <xf numFmtId="164" fontId="30" fillId="0" borderId="0" xfId="30" applyNumberFormat="1" applyFont="1" applyFill="1"/>
    <xf numFmtId="2" fontId="26" fillId="0" borderId="0" xfId="35" applyNumberFormat="1" applyFont="1" applyFill="1" applyAlignment="1"/>
    <xf numFmtId="164" fontId="25" fillId="0" borderId="0" xfId="30" applyNumberFormat="1" applyFont="1" applyFill="1"/>
    <xf numFmtId="0" fontId="30" fillId="0" borderId="0" xfId="35" applyFont="1" applyFill="1" applyBorder="1"/>
    <xf numFmtId="164" fontId="30" fillId="0" borderId="0" xfId="35" applyNumberFormat="1" applyFont="1" applyFill="1"/>
    <xf numFmtId="0" fontId="25" fillId="0" borderId="11" xfId="35" applyFont="1" applyFill="1" applyBorder="1" applyAlignment="1"/>
    <xf numFmtId="164" fontId="25" fillId="0" borderId="0" xfId="35" applyNumberFormat="1" applyFont="1" applyFill="1"/>
    <xf numFmtId="0" fontId="29" fillId="0" borderId="0" xfId="35" applyFont="1" applyFill="1"/>
    <xf numFmtId="170" fontId="25" fillId="0" borderId="0" xfId="35" applyNumberFormat="1" applyFont="1" applyFill="1"/>
    <xf numFmtId="0" fontId="30" fillId="0" borderId="0" xfId="0" applyFont="1" applyBorder="1" applyAlignment="1">
      <alignment horizontal="left"/>
    </xf>
    <xf numFmtId="0" fontId="26" fillId="0" borderId="0"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right"/>
    </xf>
    <xf numFmtId="0" fontId="25" fillId="0" borderId="10" xfId="0" applyFont="1" applyBorder="1"/>
    <xf numFmtId="0" fontId="26" fillId="0" borderId="0" xfId="0" applyFont="1" applyFill="1" applyAlignment="1">
      <alignment horizontal="center" wrapText="1"/>
    </xf>
    <xf numFmtId="49" fontId="25" fillId="0" borderId="0" xfId="0" applyNumberFormat="1" applyFont="1"/>
    <xf numFmtId="3" fontId="25" fillId="0" borderId="0" xfId="0" applyNumberFormat="1" applyFont="1" applyFill="1"/>
    <xf numFmtId="164" fontId="26" fillId="0" borderId="0" xfId="38" applyNumberFormat="1" applyFont="1" applyFill="1"/>
    <xf numFmtId="4" fontId="25" fillId="0" borderId="0" xfId="0" applyNumberFormat="1" applyFont="1" applyFill="1"/>
    <xf numFmtId="49" fontId="25" fillId="0" borderId="0" xfId="0" applyNumberFormat="1" applyFont="1" applyAlignment="1">
      <alignment horizontal="left" indent="1"/>
    </xf>
    <xf numFmtId="165" fontId="25" fillId="0" borderId="0" xfId="0" applyNumberFormat="1" applyFont="1" applyFill="1"/>
    <xf numFmtId="164" fontId="26" fillId="0" borderId="0" xfId="0" applyNumberFormat="1" applyFont="1" applyFill="1"/>
    <xf numFmtId="2" fontId="26" fillId="0" borderId="0" xfId="38" applyNumberFormat="1" applyFont="1" applyFill="1"/>
    <xf numFmtId="9" fontId="25" fillId="0" borderId="0" xfId="0" applyNumberFormat="1" applyFont="1" applyFill="1"/>
    <xf numFmtId="168" fontId="25" fillId="0" borderId="0" xfId="29" applyNumberFormat="1" applyFont="1" applyFill="1"/>
    <xf numFmtId="2" fontId="25" fillId="0" borderId="0" xfId="0" applyNumberFormat="1" applyFont="1" applyFill="1" applyAlignment="1">
      <alignment horizontal="right"/>
    </xf>
    <xf numFmtId="164" fontId="34" fillId="0" borderId="0" xfId="0" applyNumberFormat="1" applyFont="1" applyFill="1"/>
    <xf numFmtId="3" fontId="25" fillId="0" borderId="0" xfId="0" applyNumberFormat="1" applyFont="1" applyFill="1" applyAlignment="1">
      <alignment horizontal="right"/>
    </xf>
    <xf numFmtId="2" fontId="25" fillId="0" borderId="0" xfId="38" applyNumberFormat="1" applyFont="1" applyFill="1"/>
    <xf numFmtId="164" fontId="25" fillId="0" borderId="0" xfId="38" applyNumberFormat="1" applyFont="1" applyFill="1"/>
    <xf numFmtId="168" fontId="25" fillId="0" borderId="0" xfId="29" applyNumberFormat="1" applyFont="1"/>
    <xf numFmtId="2" fontId="25" fillId="0" borderId="0" xfId="0" applyNumberFormat="1" applyFont="1" applyAlignment="1">
      <alignment horizontal="right"/>
    </xf>
    <xf numFmtId="164" fontId="26" fillId="0" borderId="0" xfId="38" applyNumberFormat="1" applyFont="1"/>
    <xf numFmtId="3" fontId="25" fillId="0" borderId="0" xfId="0" applyNumberFormat="1" applyFont="1"/>
    <xf numFmtId="3" fontId="25" fillId="0" borderId="0" xfId="0" applyNumberFormat="1" applyFont="1" applyAlignment="1">
      <alignment horizontal="right"/>
    </xf>
    <xf numFmtId="164" fontId="25" fillId="0" borderId="0" xfId="38" applyNumberFormat="1" applyFont="1"/>
    <xf numFmtId="43" fontId="25" fillId="0" borderId="0" xfId="29" applyFont="1"/>
    <xf numFmtId="9" fontId="25" fillId="0" borderId="0" xfId="38" applyFont="1" applyAlignment="1">
      <alignment horizontal="right"/>
    </xf>
    <xf numFmtId="49" fontId="25" fillId="0" borderId="0" xfId="0" applyNumberFormat="1" applyFont="1" applyAlignment="1">
      <alignment horizontal="left"/>
    </xf>
    <xf numFmtId="49" fontId="25" fillId="0" borderId="11" xfId="0" applyNumberFormat="1" applyFont="1" applyBorder="1"/>
    <xf numFmtId="3" fontId="25" fillId="0" borderId="11" xfId="0" applyNumberFormat="1" applyFont="1" applyBorder="1"/>
    <xf numFmtId="3" fontId="25" fillId="0" borderId="11" xfId="0" applyNumberFormat="1" applyFont="1" applyBorder="1" applyAlignment="1">
      <alignment horizontal="right"/>
    </xf>
    <xf numFmtId="0" fontId="25" fillId="0" borderId="11" xfId="0" applyFont="1" applyBorder="1"/>
    <xf numFmtId="2" fontId="25" fillId="0" borderId="11" xfId="0" applyNumberFormat="1" applyFont="1" applyBorder="1" applyAlignment="1">
      <alignment horizontal="right"/>
    </xf>
    <xf numFmtId="2" fontId="26" fillId="0" borderId="11" xfId="38" applyNumberFormat="1" applyFont="1" applyFill="1" applyBorder="1"/>
    <xf numFmtId="164" fontId="26" fillId="0" borderId="11" xfId="38" applyNumberFormat="1" applyFont="1" applyBorder="1"/>
    <xf numFmtId="3" fontId="25" fillId="0" borderId="0" xfId="0" applyNumberFormat="1" applyFont="1" applyAlignment="1">
      <alignment horizontal="center"/>
    </xf>
    <xf numFmtId="0" fontId="26" fillId="0" borderId="0" xfId="0" applyFont="1" applyAlignment="1">
      <alignment horizontal="center"/>
    </xf>
    <xf numFmtId="0" fontId="29" fillId="0" borderId="0" xfId="0" applyFont="1" applyFill="1" applyAlignment="1">
      <alignment horizontal="left"/>
    </xf>
    <xf numFmtId="0" fontId="26" fillId="0" borderId="0" xfId="0" applyFont="1" applyAlignment="1"/>
    <xf numFmtId="0" fontId="25" fillId="0" borderId="0" xfId="34" applyFont="1"/>
    <xf numFmtId="0" fontId="25" fillId="0" borderId="0" xfId="34" applyFont="1" applyBorder="1"/>
    <xf numFmtId="0" fontId="30" fillId="0" borderId="0" xfId="34" applyFont="1"/>
    <xf numFmtId="0" fontId="26" fillId="0" borderId="0" xfId="34" applyFont="1"/>
    <xf numFmtId="0" fontId="25" fillId="0" borderId="0" xfId="34" applyFont="1" applyAlignment="1">
      <alignment vertical="center"/>
    </xf>
    <xf numFmtId="0" fontId="30" fillId="0" borderId="0" xfId="50" applyFont="1" applyBorder="1" applyAlignment="1">
      <alignment vertical="center"/>
    </xf>
    <xf numFmtId="0" fontId="25" fillId="0" borderId="0" xfId="50" applyFont="1"/>
    <xf numFmtId="0" fontId="30" fillId="0" borderId="11" xfId="50" applyFont="1" applyBorder="1" applyAlignment="1">
      <alignment vertical="center"/>
    </xf>
    <xf numFmtId="0" fontId="25" fillId="0" borderId="0" xfId="50" applyFont="1" applyAlignment="1">
      <alignment horizontal="right"/>
    </xf>
    <xf numFmtId="0" fontId="25" fillId="0" borderId="12" xfId="50" applyFont="1" applyBorder="1" applyAlignment="1">
      <alignment horizontal="center" vertical="center"/>
    </xf>
    <xf numFmtId="0" fontId="25" fillId="0" borderId="11" xfId="50" applyFont="1" applyBorder="1" applyAlignment="1">
      <alignment horizontal="center" vertical="center"/>
    </xf>
    <xf numFmtId="0" fontId="30" fillId="0" borderId="11" xfId="50" applyFont="1" applyBorder="1" applyAlignment="1">
      <alignment horizontal="center" vertical="center"/>
    </xf>
    <xf numFmtId="0" fontId="25" fillId="0" borderId="0" xfId="50" applyFont="1" applyBorder="1" applyAlignment="1">
      <alignment vertical="center"/>
    </xf>
    <xf numFmtId="0" fontId="25" fillId="0" borderId="0" xfId="50" applyFont="1" applyBorder="1"/>
    <xf numFmtId="0" fontId="25" fillId="0" borderId="0" xfId="50" applyFont="1" applyBorder="1" applyAlignment="1">
      <alignment horizontal="left"/>
    </xf>
    <xf numFmtId="3" fontId="25" fillId="0" borderId="0" xfId="50" applyNumberFormat="1" applyFont="1" applyBorder="1"/>
    <xf numFmtId="168" fontId="25" fillId="0" borderId="0" xfId="29" applyNumberFormat="1" applyFont="1" applyBorder="1"/>
    <xf numFmtId="166" fontId="26" fillId="0" borderId="0" xfId="50" applyNumberFormat="1" applyFont="1" applyBorder="1"/>
    <xf numFmtId="0" fontId="25" fillId="0" borderId="0" xfId="50" quotePrefix="1" applyFont="1" applyFill="1" applyBorder="1" applyAlignment="1"/>
    <xf numFmtId="0" fontId="26" fillId="0" borderId="0" xfId="50" applyFont="1" applyFill="1" applyBorder="1" applyAlignment="1"/>
    <xf numFmtId="3" fontId="26" fillId="0" borderId="0" xfId="50" applyNumberFormat="1" applyFont="1" applyBorder="1"/>
    <xf numFmtId="0" fontId="26" fillId="0" borderId="0" xfId="50" applyFont="1" applyBorder="1"/>
    <xf numFmtId="0" fontId="30" fillId="0" borderId="0" xfId="50" applyFont="1" applyBorder="1" applyAlignment="1">
      <alignment horizontal="left"/>
    </xf>
    <xf numFmtId="3" fontId="30" fillId="0" borderId="0" xfId="50" applyNumberFormat="1" applyFont="1" applyBorder="1"/>
    <xf numFmtId="166" fontId="30" fillId="0" borderId="0" xfId="50" applyNumberFormat="1" applyFont="1" applyBorder="1"/>
    <xf numFmtId="0" fontId="30" fillId="0" borderId="0" xfId="50" applyFont="1" applyBorder="1"/>
    <xf numFmtId="0" fontId="25" fillId="0" borderId="11" xfId="50" applyFont="1" applyBorder="1"/>
    <xf numFmtId="0" fontId="25" fillId="0" borderId="11" xfId="50" applyFont="1" applyBorder="1" applyAlignment="1">
      <alignment vertical="center" wrapText="1"/>
    </xf>
    <xf numFmtId="0" fontId="25" fillId="0" borderId="0" xfId="50" applyFont="1" applyBorder="1" applyAlignment="1">
      <alignment vertical="center" wrapText="1"/>
    </xf>
    <xf numFmtId="0" fontId="25" fillId="0" borderId="0" xfId="0" applyFont="1" applyFill="1" applyBorder="1" applyAlignment="1">
      <alignment horizontal="left"/>
    </xf>
    <xf numFmtId="0" fontId="25" fillId="0" borderId="11" xfId="34" quotePrefix="1" applyFont="1" applyBorder="1" applyAlignment="1"/>
    <xf numFmtId="0" fontId="25" fillId="0" borderId="0" xfId="34" quotePrefix="1" applyFont="1" applyBorder="1" applyAlignment="1"/>
    <xf numFmtId="0" fontId="25" fillId="0" borderId="11" xfId="34" applyFont="1" applyBorder="1"/>
    <xf numFmtId="49" fontId="25" fillId="0" borderId="12" xfId="34" applyNumberFormat="1" applyFont="1" applyBorder="1" applyAlignment="1">
      <alignment horizontal="left" vertical="center" wrapText="1"/>
    </xf>
    <xf numFmtId="0" fontId="25" fillId="0" borderId="10" xfId="34" applyFont="1" applyBorder="1" applyAlignment="1">
      <alignment horizontal="center" vertical="center" wrapText="1"/>
    </xf>
    <xf numFmtId="0" fontId="25" fillId="0" borderId="12" xfId="34" applyFont="1" applyBorder="1" applyAlignment="1">
      <alignment horizontal="center" vertical="center" wrapText="1"/>
    </xf>
    <xf numFmtId="0" fontId="25" fillId="0" borderId="10" xfId="34" applyFont="1" applyBorder="1" applyAlignment="1">
      <alignment horizontal="center" wrapText="1"/>
    </xf>
    <xf numFmtId="49" fontId="25" fillId="0" borderId="10" xfId="34" applyNumberFormat="1" applyFont="1" applyBorder="1" applyAlignment="1">
      <alignment horizontal="center" wrapText="1"/>
    </xf>
    <xf numFmtId="49" fontId="25" fillId="0" borderId="0" xfId="34" applyNumberFormat="1" applyFont="1" applyBorder="1" applyAlignment="1">
      <alignment horizontal="center" vertical="center" wrapText="1"/>
    </xf>
    <xf numFmtId="0" fontId="25" fillId="0" borderId="10" xfId="34" applyNumberFormat="1" applyFont="1" applyBorder="1" applyAlignment="1">
      <alignment horizontal="center" vertical="center" wrapText="1"/>
    </xf>
    <xf numFmtId="49" fontId="25" fillId="0" borderId="11" xfId="34" applyNumberFormat="1" applyFont="1" applyBorder="1" applyAlignment="1">
      <alignment horizontal="left" vertical="center" wrapText="1"/>
    </xf>
    <xf numFmtId="9" fontId="25" fillId="0" borderId="11" xfId="39" applyFont="1" applyBorder="1" applyAlignment="1">
      <alignment horizontal="center" vertical="center" wrapText="1"/>
    </xf>
    <xf numFmtId="0" fontId="25" fillId="0" borderId="11" xfId="34" applyFont="1" applyBorder="1" applyAlignment="1">
      <alignment horizontal="center" vertical="center" wrapText="1"/>
    </xf>
    <xf numFmtId="49" fontId="25" fillId="0" borderId="11" xfId="34" applyNumberFormat="1" applyFont="1" applyBorder="1" applyAlignment="1">
      <alignment horizontal="center" vertical="center" wrapText="1"/>
    </xf>
    <xf numFmtId="49" fontId="25" fillId="0" borderId="10" xfId="34" applyNumberFormat="1" applyFont="1" applyBorder="1" applyAlignment="1">
      <alignment horizontal="center" vertical="center" wrapText="1"/>
    </xf>
    <xf numFmtId="49" fontId="25" fillId="0" borderId="0" xfId="34" applyNumberFormat="1" applyFont="1" applyBorder="1" applyAlignment="1">
      <alignment horizontal="left" vertical="center" wrapText="1"/>
    </xf>
    <xf numFmtId="9" fontId="25" fillId="0" borderId="0" xfId="39" applyFont="1" applyBorder="1" applyAlignment="1">
      <alignment horizontal="center" vertical="center" wrapText="1"/>
    </xf>
    <xf numFmtId="0" fontId="25" fillId="0" borderId="0" xfId="34" applyNumberFormat="1" applyFont="1" applyBorder="1" applyAlignment="1">
      <alignment horizontal="center" vertical="center" wrapText="1"/>
    </xf>
    <xf numFmtId="49" fontId="25" fillId="0" borderId="0" xfId="34" applyNumberFormat="1" applyFont="1" applyAlignment="1">
      <alignment horizontal="centerContinuous"/>
    </xf>
    <xf numFmtId="49" fontId="25" fillId="0" borderId="0" xfId="34" applyNumberFormat="1" applyFont="1" applyBorder="1" applyAlignment="1">
      <alignment vertical="center" wrapText="1"/>
    </xf>
    <xf numFmtId="0" fontId="25" fillId="0" borderId="0" xfId="34" applyFont="1" applyBorder="1" applyAlignment="1">
      <alignment horizontal="center"/>
    </xf>
    <xf numFmtId="49" fontId="25" fillId="0" borderId="0" xfId="34" applyNumberFormat="1" applyFont="1" applyAlignment="1">
      <alignment vertical="center"/>
    </xf>
    <xf numFmtId="171" fontId="25" fillId="0" borderId="0" xfId="34" applyNumberFormat="1" applyFont="1" applyAlignment="1">
      <alignment vertical="center"/>
    </xf>
    <xf numFmtId="172" fontId="26" fillId="0" borderId="0" xfId="34" applyNumberFormat="1" applyFont="1" applyAlignment="1">
      <alignment vertical="center"/>
    </xf>
    <xf numFmtId="49" fontId="25" fillId="0" borderId="0" xfId="34" applyNumberFormat="1" applyFont="1" applyFill="1" applyAlignment="1">
      <alignment vertical="center"/>
    </xf>
    <xf numFmtId="49" fontId="30" fillId="0" borderId="0" xfId="34" applyNumberFormat="1" applyFont="1" applyAlignment="1">
      <alignment vertical="center"/>
    </xf>
    <xf numFmtId="172" fontId="25" fillId="0" borderId="0" xfId="34" applyNumberFormat="1" applyFont="1" applyAlignment="1">
      <alignment vertical="center"/>
    </xf>
    <xf numFmtId="172" fontId="25" fillId="0" borderId="0" xfId="32" applyNumberFormat="1" applyFont="1" applyBorder="1" applyAlignment="1">
      <alignment vertical="center"/>
    </xf>
    <xf numFmtId="49" fontId="25" fillId="0" borderId="0" xfId="34" applyNumberFormat="1" applyFont="1" applyAlignment="1"/>
    <xf numFmtId="171" fontId="25" fillId="0" borderId="0" xfId="34" quotePrefix="1" applyNumberFormat="1" applyFont="1" applyBorder="1" applyAlignment="1">
      <alignment horizontal="center"/>
    </xf>
    <xf numFmtId="172" fontId="25" fillId="0" borderId="0" xfId="34" applyNumberFormat="1" applyFont="1" applyBorder="1" applyAlignment="1">
      <alignment horizontal="center"/>
    </xf>
    <xf numFmtId="49" fontId="25" fillId="0" borderId="0" xfId="34" quotePrefix="1" applyNumberFormat="1" applyFont="1" applyAlignment="1">
      <alignment vertical="center"/>
    </xf>
    <xf numFmtId="49" fontId="25" fillId="0" borderId="0" xfId="34" applyNumberFormat="1" applyFont="1" applyBorder="1" applyAlignment="1">
      <alignment horizontal="centerContinuous" vertical="center" wrapText="1"/>
    </xf>
    <xf numFmtId="172" fontId="25" fillId="0" borderId="0" xfId="34" applyNumberFormat="1" applyFont="1" applyAlignment="1">
      <alignment horizontal="center" vertical="center"/>
    </xf>
    <xf numFmtId="171" fontId="25" fillId="0" borderId="0" xfId="34" applyNumberFormat="1" applyFont="1" applyAlignment="1">
      <alignment horizontal="center"/>
    </xf>
    <xf numFmtId="49" fontId="25" fillId="0" borderId="0" xfId="0" applyNumberFormat="1" applyFont="1" applyAlignment="1"/>
    <xf numFmtId="171" fontId="26" fillId="0" borderId="0" xfId="34" applyNumberFormat="1" applyFont="1" applyAlignment="1">
      <alignment vertical="center"/>
    </xf>
    <xf numFmtId="168" fontId="30" fillId="0" borderId="0" xfId="29" applyNumberFormat="1" applyFont="1"/>
    <xf numFmtId="172" fontId="27" fillId="0" borderId="0" xfId="34" applyNumberFormat="1" applyFont="1" applyAlignment="1">
      <alignment vertical="center"/>
    </xf>
    <xf numFmtId="49" fontId="26" fillId="0" borderId="0" xfId="34" quotePrefix="1" applyNumberFormat="1" applyFont="1" applyAlignment="1">
      <alignment horizontal="left" vertical="center"/>
    </xf>
    <xf numFmtId="49" fontId="26" fillId="0" borderId="0" xfId="34" applyNumberFormat="1" applyFont="1" applyAlignment="1">
      <alignment horizontal="right" vertical="center"/>
    </xf>
    <xf numFmtId="173" fontId="26" fillId="0" borderId="0" xfId="31" applyNumberFormat="1" applyFont="1"/>
    <xf numFmtId="173" fontId="26" fillId="0" borderId="0" xfId="31" quotePrefix="1" applyNumberFormat="1" applyFont="1" applyAlignment="1">
      <alignment horizontal="right"/>
    </xf>
    <xf numFmtId="2" fontId="25" fillId="0" borderId="11" xfId="34" applyNumberFormat="1" applyFont="1" applyBorder="1"/>
    <xf numFmtId="0" fontId="25" fillId="0" borderId="0" xfId="34" quotePrefix="1" applyFont="1" applyBorder="1" applyAlignment="1">
      <alignment horizontal="left"/>
    </xf>
    <xf numFmtId="0" fontId="25" fillId="0" borderId="12" xfId="34" applyFont="1" applyBorder="1"/>
    <xf numFmtId="2" fontId="25" fillId="0" borderId="12" xfId="34" applyNumberFormat="1" applyFont="1" applyBorder="1"/>
    <xf numFmtId="2" fontId="25" fillId="0" borderId="0" xfId="34" applyNumberFormat="1" applyFont="1" applyBorder="1"/>
    <xf numFmtId="0" fontId="25" fillId="0" borderId="0" xfId="34" quotePrefix="1" applyFont="1" applyAlignment="1">
      <alignment horizontal="left"/>
    </xf>
    <xf numFmtId="0" fontId="25" fillId="0" borderId="0" xfId="34" applyFont="1" applyAlignment="1">
      <alignment horizontal="left"/>
    </xf>
    <xf numFmtId="0" fontId="25" fillId="0" borderId="0" xfId="34" applyFont="1" applyAlignment="1">
      <alignment horizontal="left" vertical="center"/>
    </xf>
    <xf numFmtId="0" fontId="25" fillId="0" borderId="0" xfId="34" quotePrefix="1" applyFont="1" applyFill="1" applyBorder="1" applyAlignment="1">
      <alignment horizontal="left"/>
    </xf>
    <xf numFmtId="49" fontId="25" fillId="0" borderId="0" xfId="34" quotePrefix="1" applyNumberFormat="1" applyFont="1" applyAlignment="1">
      <alignment horizontal="left" vertical="center"/>
    </xf>
    <xf numFmtId="0" fontId="35" fillId="0" borderId="0" xfId="34" applyFont="1" applyFill="1"/>
    <xf numFmtId="3" fontId="35" fillId="0" borderId="0" xfId="34" applyNumberFormat="1" applyFont="1" applyFill="1"/>
    <xf numFmtId="0" fontId="36" fillId="0" borderId="0" xfId="34" applyFont="1" applyFill="1"/>
    <xf numFmtId="3" fontId="36" fillId="0" borderId="0" xfId="34" applyNumberFormat="1" applyFont="1" applyFill="1"/>
    <xf numFmtId="166" fontId="27" fillId="0" borderId="0" xfId="50" applyNumberFormat="1" applyFont="1" applyBorder="1"/>
    <xf numFmtId="0" fontId="30" fillId="0" borderId="0" xfId="50" applyNumberFormat="1" applyFont="1" applyAlignment="1">
      <alignment horizontal="left" vertical="justify" wrapText="1"/>
    </xf>
    <xf numFmtId="0" fontId="30" fillId="0" borderId="0" xfId="50" applyNumberFormat="1" applyFont="1" applyAlignment="1">
      <alignment horizontal="left" vertical="justify"/>
    </xf>
    <xf numFmtId="0" fontId="25" fillId="0" borderId="12" xfId="50" applyFont="1" applyBorder="1" applyAlignment="1">
      <alignment horizontal="left" vertical="center"/>
    </xf>
    <xf numFmtId="0" fontId="25" fillId="0" borderId="11" xfId="50" applyFont="1" applyBorder="1" applyAlignment="1">
      <alignment horizontal="left" vertical="center"/>
    </xf>
    <xf numFmtId="0" fontId="25" fillId="0" borderId="10" xfId="50" applyFont="1" applyBorder="1" applyAlignment="1">
      <alignment horizontal="center" vertical="center"/>
    </xf>
    <xf numFmtId="0" fontId="25" fillId="0" borderId="10" xfId="50" applyFont="1" applyBorder="1" applyAlignment="1">
      <alignment horizontal="center" vertical="center" wrapText="1"/>
    </xf>
    <xf numFmtId="0" fontId="26" fillId="0" borderId="12" xfId="50" applyFont="1" applyBorder="1" applyAlignment="1">
      <alignment horizontal="center"/>
    </xf>
    <xf numFmtId="49" fontId="25" fillId="0" borderId="0" xfId="34" applyNumberFormat="1" applyFont="1" applyBorder="1" applyAlignment="1">
      <alignment horizontal="center" vertical="center" wrapText="1"/>
    </xf>
    <xf numFmtId="0" fontId="25" fillId="0" borderId="0" xfId="34" applyFont="1" applyAlignment="1">
      <alignment horizontal="left" wrapText="1"/>
    </xf>
    <xf numFmtId="0" fontId="25" fillId="0" borderId="0" xfId="34" quotePrefix="1" applyFont="1" applyAlignment="1">
      <alignment horizontal="left" wrapText="1"/>
    </xf>
    <xf numFmtId="49" fontId="25" fillId="0" borderId="10" xfId="34" applyNumberFormat="1" applyFont="1" applyBorder="1" applyAlignment="1">
      <alignment horizontal="center" vertical="center" wrapText="1"/>
    </xf>
    <xf numFmtId="0" fontId="29" fillId="0" borderId="0" xfId="0" applyFont="1" applyAlignment="1">
      <alignment horizontal="left" wrapText="1"/>
    </xf>
    <xf numFmtId="0" fontId="25" fillId="0" borderId="0" xfId="0" applyFont="1" applyAlignment="1">
      <alignment horizontal="left" wrapText="1"/>
    </xf>
    <xf numFmtId="0" fontId="29" fillId="0" borderId="0" xfId="0" applyFont="1" applyFill="1" applyAlignment="1">
      <alignment horizontal="left" wrapText="1"/>
    </xf>
    <xf numFmtId="0" fontId="25" fillId="0" borderId="0" xfId="0" applyFont="1" applyFill="1" applyAlignment="1">
      <alignment horizontal="left" wrapText="1"/>
    </xf>
    <xf numFmtId="0" fontId="25" fillId="0" borderId="0" xfId="0" applyFont="1" applyBorder="1" applyAlignment="1">
      <alignment horizontal="center"/>
    </xf>
    <xf numFmtId="0" fontId="25" fillId="0" borderId="0" xfId="0" applyFont="1" applyFill="1" applyAlignment="1">
      <alignment horizontal="center"/>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wrapText="1"/>
    </xf>
    <xf numFmtId="0" fontId="25" fillId="0" borderId="11" xfId="0" applyFont="1" applyFill="1" applyBorder="1" applyAlignment="1">
      <alignment horizontal="center" wrapText="1"/>
    </xf>
    <xf numFmtId="0" fontId="25" fillId="0" borderId="10" xfId="35" applyFont="1" applyFill="1" applyBorder="1" applyAlignment="1">
      <alignment horizontal="center" vertical="center" wrapText="1"/>
    </xf>
    <xf numFmtId="0" fontId="25" fillId="0" borderId="0" xfId="0" applyFont="1" applyFill="1" applyBorder="1" applyAlignment="1">
      <alignment horizontal="left"/>
    </xf>
  </cellXfs>
  <cellStyles count="5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Migliaia [0]" xfId="30" builtinId="6"/>
    <cellStyle name="Migliaia 2" xfId="31"/>
    <cellStyle name="Migliaia 3" xfId="32"/>
    <cellStyle name="Neutrale" xfId="33" builtinId="28" customBuiltin="1"/>
    <cellStyle name="Normale" xfId="0" builtinId="0"/>
    <cellStyle name="Normale 2" xfId="34"/>
    <cellStyle name="Normale 3" xfId="50"/>
    <cellStyle name="Normale_Tab sementi ense" xfId="35"/>
    <cellStyle name="Nota" xfId="36" builtinId="10" customBuiltin="1"/>
    <cellStyle name="Output" xfId="37" builtinId="21" customBuiltin="1"/>
    <cellStyle name="Percentuale" xfId="38" builtinId="5"/>
    <cellStyle name="Percentuale 2" xfId="39"/>
    <cellStyle name="Testo avviso" xfId="40" builtinId="11" customBuiltin="1"/>
    <cellStyle name="Testo descrittivo" xfId="41" builtinId="53" customBuiltin="1"/>
    <cellStyle name="Titolo" xfId="42" builtinId="15" customBuiltin="1"/>
    <cellStyle name="Titolo 1" xfId="43" builtinId="16" customBuiltin="1"/>
    <cellStyle name="Titolo 2" xfId="44" builtinId="17" customBuiltin="1"/>
    <cellStyle name="Titolo 3" xfId="45" builtinId="18" customBuiltin="1"/>
    <cellStyle name="Titolo 4" xfId="46" builtinId="19" customBuiltin="1"/>
    <cellStyle name="Totale" xfId="47" builtinId="25" customBuiltin="1"/>
    <cellStyle name="Valore non valido" xfId="48" builtinId="27" customBuiltin="1"/>
    <cellStyle name="Valore valido"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P22"/>
  <sheetViews>
    <sheetView tabSelected="1" zoomScale="75" zoomScaleNormal="75" workbookViewId="0">
      <selection activeCell="A2" sqref="A2"/>
    </sheetView>
  </sheetViews>
  <sheetFormatPr defaultRowHeight="12.75"/>
  <cols>
    <col min="1" max="1" width="32" style="169" customWidth="1"/>
    <col min="2" max="3" width="9.140625" style="169"/>
    <col min="4" max="4" width="1.28515625" style="169" customWidth="1"/>
    <col min="5" max="5" width="9.140625" style="169"/>
    <col min="6" max="6" width="9.5703125" style="169" bestFit="1" customWidth="1"/>
    <col min="7" max="7" width="1" style="169" customWidth="1"/>
    <col min="8" max="9" width="9.140625" style="169"/>
    <col min="10" max="10" width="0.85546875" style="169" customWidth="1"/>
    <col min="11" max="13" width="8.28515625" style="169" customWidth="1"/>
    <col min="14" max="16384" width="9.140625" style="169"/>
  </cols>
  <sheetData>
    <row r="1" spans="1:16">
      <c r="A1" s="175" t="s">
        <v>144</v>
      </c>
      <c r="B1" s="168"/>
      <c r="C1" s="168"/>
      <c r="D1" s="168"/>
      <c r="E1" s="168"/>
      <c r="F1" s="168"/>
    </row>
    <row r="2" spans="1:16">
      <c r="A2" s="175"/>
      <c r="B2" s="168"/>
      <c r="C2" s="168"/>
      <c r="D2" s="168"/>
      <c r="E2" s="168"/>
      <c r="F2" s="168"/>
    </row>
    <row r="3" spans="1:16">
      <c r="A3" s="168"/>
      <c r="B3" s="170"/>
      <c r="C3" s="170"/>
      <c r="D3" s="168"/>
      <c r="E3" s="170"/>
      <c r="F3" s="170"/>
      <c r="M3" s="171" t="s">
        <v>116</v>
      </c>
    </row>
    <row r="4" spans="1:16" ht="35.25" customHeight="1">
      <c r="A4" s="253"/>
      <c r="B4" s="255" t="s">
        <v>53</v>
      </c>
      <c r="C4" s="255"/>
      <c r="D4" s="172"/>
      <c r="E4" s="256" t="s">
        <v>156</v>
      </c>
      <c r="F4" s="256"/>
      <c r="G4" s="172"/>
      <c r="H4" s="256" t="s">
        <v>54</v>
      </c>
      <c r="I4" s="256"/>
      <c r="J4" s="172"/>
      <c r="K4" s="256" t="s">
        <v>115</v>
      </c>
      <c r="L4" s="256"/>
      <c r="M4" s="256"/>
    </row>
    <row r="5" spans="1:16" ht="18" customHeight="1">
      <c r="A5" s="254"/>
      <c r="B5" s="173">
        <v>2012</v>
      </c>
      <c r="C5" s="173">
        <v>2013</v>
      </c>
      <c r="D5" s="174"/>
      <c r="E5" s="173">
        <v>2012</v>
      </c>
      <c r="F5" s="173">
        <v>2013</v>
      </c>
      <c r="H5" s="173">
        <v>2012</v>
      </c>
      <c r="I5" s="173">
        <v>2013</v>
      </c>
      <c r="K5" s="173" t="s">
        <v>55</v>
      </c>
      <c r="L5" s="173" t="s">
        <v>63</v>
      </c>
      <c r="M5" s="173" t="s">
        <v>34</v>
      </c>
    </row>
    <row r="6" spans="1:16">
      <c r="A6" s="175"/>
      <c r="B6" s="257"/>
      <c r="C6" s="257"/>
      <c r="D6" s="257"/>
      <c r="E6" s="257"/>
      <c r="F6" s="176"/>
    </row>
    <row r="7" spans="1:16" ht="15.75">
      <c r="A7" s="177" t="s">
        <v>56</v>
      </c>
      <c r="B7" s="178">
        <v>1366.087</v>
      </c>
      <c r="C7" s="178">
        <v>1377.8240000000001</v>
      </c>
      <c r="D7" s="178"/>
      <c r="E7" s="179">
        <v>1249.2276155954637</v>
      </c>
      <c r="F7" s="179">
        <v>1230.6141241230912</v>
      </c>
      <c r="H7" s="180">
        <f t="shared" ref="H7:I19" si="0">+B7/B$19*100</f>
        <v>5.7157775077391335</v>
      </c>
      <c r="I7" s="180">
        <f t="shared" si="0"/>
        <v>5.719776357235947</v>
      </c>
      <c r="K7" s="180">
        <f>+M7-L7</f>
        <v>2.3491692915605045</v>
      </c>
      <c r="L7" s="180">
        <f t="shared" ref="L7:L17" si="1">+(F7/E7-1)*100</f>
        <v>-1.4900000000000135</v>
      </c>
      <c r="M7" s="180">
        <f>(+C7/B7-1)*100</f>
        <v>0.85916929156049093</v>
      </c>
      <c r="N7" s="246"/>
      <c r="O7" s="247"/>
      <c r="P7" s="247"/>
    </row>
    <row r="8" spans="1:16" ht="15.75">
      <c r="A8" s="177" t="s">
        <v>57</v>
      </c>
      <c r="B8" s="178">
        <v>6799.5929999999998</v>
      </c>
      <c r="C8" s="178">
        <v>6992.7759999999998</v>
      </c>
      <c r="D8" s="178"/>
      <c r="E8" s="179">
        <v>5855.8394694184753</v>
      </c>
      <c r="F8" s="179">
        <v>5759.9764239924843</v>
      </c>
      <c r="H8" s="180">
        <f t="shared" si="0"/>
        <v>28.449843041607494</v>
      </c>
      <c r="I8" s="180">
        <f t="shared" si="0"/>
        <v>29.02919011154324</v>
      </c>
      <c r="K8" s="180">
        <f t="shared" ref="K8:K19" si="2">+M8-L8</f>
        <v>4.4781469521873563</v>
      </c>
      <c r="L8" s="180">
        <f t="shared" si="1"/>
        <v>-1.6370504336163272</v>
      </c>
      <c r="M8" s="180">
        <f t="shared" ref="M8:M17" si="3">(+C8/B8-1)*100</f>
        <v>2.8410965185710291</v>
      </c>
      <c r="N8" s="246"/>
      <c r="O8" s="247"/>
      <c r="P8" s="247"/>
    </row>
    <row r="9" spans="1:16" ht="15.75">
      <c r="A9" s="177" t="s">
        <v>58</v>
      </c>
      <c r="B9" s="178">
        <v>1660.88</v>
      </c>
      <c r="C9" s="178">
        <v>1570.7449999999999</v>
      </c>
      <c r="D9" s="178"/>
      <c r="E9" s="179">
        <v>1343.9764746618603</v>
      </c>
      <c r="F9" s="179">
        <v>1316.0217639888931</v>
      </c>
      <c r="H9" s="180">
        <f t="shared" si="0"/>
        <v>6.9492064173466055</v>
      </c>
      <c r="I9" s="180">
        <f t="shared" si="0"/>
        <v>6.5206514868710208</v>
      </c>
      <c r="K9" s="180">
        <f t="shared" si="2"/>
        <v>-3.3469423438177159</v>
      </c>
      <c r="L9" s="180">
        <f t="shared" si="1"/>
        <v>-2.0800000000000374</v>
      </c>
      <c r="M9" s="180">
        <f t="shared" si="3"/>
        <v>-5.4269423438177533</v>
      </c>
      <c r="N9" s="246"/>
      <c r="O9" s="247"/>
      <c r="P9" s="247"/>
    </row>
    <row r="10" spans="1:16" ht="15.75">
      <c r="A10" s="177" t="s">
        <v>59</v>
      </c>
      <c r="B10" s="178">
        <v>803.99</v>
      </c>
      <c r="C10" s="178">
        <v>849.72699999999998</v>
      </c>
      <c r="D10" s="178"/>
      <c r="E10" s="179">
        <v>753.88598782823988</v>
      </c>
      <c r="F10" s="179">
        <v>767.22976981279953</v>
      </c>
      <c r="H10" s="180">
        <f t="shared" si="0"/>
        <v>3.3639350630283329</v>
      </c>
      <c r="I10" s="180">
        <f t="shared" si="0"/>
        <v>3.5274813072678581</v>
      </c>
      <c r="K10" s="180">
        <f t="shared" si="2"/>
        <v>3.9187523476660324</v>
      </c>
      <c r="L10" s="180">
        <f t="shared" si="1"/>
        <v>1.7699999999999827</v>
      </c>
      <c r="M10" s="180">
        <f t="shared" si="3"/>
        <v>5.6887523476660151</v>
      </c>
      <c r="N10" s="246"/>
      <c r="O10" s="247"/>
      <c r="P10" s="247"/>
    </row>
    <row r="11" spans="1:16" ht="15.75">
      <c r="A11" s="177" t="s">
        <v>60</v>
      </c>
      <c r="B11" s="178">
        <v>3400.64</v>
      </c>
      <c r="C11" s="178">
        <v>3331.7089999999998</v>
      </c>
      <c r="D11" s="178"/>
      <c r="E11" s="179">
        <v>2696.0673791875188</v>
      </c>
      <c r="F11" s="179">
        <v>2652.1214809067624</v>
      </c>
      <c r="H11" s="180">
        <f t="shared" si="0"/>
        <v>14.228450767716849</v>
      </c>
      <c r="I11" s="180">
        <f t="shared" si="0"/>
        <v>13.830961260211913</v>
      </c>
      <c r="K11" s="180">
        <f t="shared" si="2"/>
        <v>-0.39700079984944514</v>
      </c>
      <c r="L11" s="180">
        <f t="shared" si="1"/>
        <v>-1.6299999999999981</v>
      </c>
      <c r="M11" s="180">
        <f t="shared" si="3"/>
        <v>-2.0270007998494433</v>
      </c>
      <c r="N11" s="246"/>
      <c r="O11" s="247"/>
      <c r="P11" s="247"/>
    </row>
    <row r="12" spans="1:16" ht="15.75">
      <c r="A12" s="177" t="s">
        <v>61</v>
      </c>
      <c r="B12" s="178">
        <v>2512.6060000000002</v>
      </c>
      <c r="C12" s="178">
        <v>2490.904</v>
      </c>
      <c r="D12" s="178"/>
      <c r="E12" s="179">
        <v>2263.1279256569755</v>
      </c>
      <c r="F12" s="179">
        <v>2137.2980129904481</v>
      </c>
      <c r="H12" s="180">
        <f t="shared" si="0"/>
        <v>10.512871332946142</v>
      </c>
      <c r="I12" s="180">
        <f t="shared" si="0"/>
        <v>10.340517952470307</v>
      </c>
      <c r="K12" s="180">
        <f t="shared" si="2"/>
        <v>4.6962752457010541</v>
      </c>
      <c r="L12" s="180">
        <f t="shared" si="1"/>
        <v>-5.5599999999999872</v>
      </c>
      <c r="M12" s="180">
        <f t="shared" si="3"/>
        <v>-0.86372475429893347</v>
      </c>
      <c r="N12" s="246"/>
      <c r="O12" s="247"/>
      <c r="P12" s="247"/>
    </row>
    <row r="13" spans="1:16" ht="15.75">
      <c r="A13" s="177" t="s">
        <v>62</v>
      </c>
      <c r="B13" s="178">
        <v>7356.4870000000001</v>
      </c>
      <c r="C13" s="178">
        <v>7475.0889999999999</v>
      </c>
      <c r="D13" s="178"/>
      <c r="E13" s="179">
        <v>6888.2264290092889</v>
      </c>
      <c r="F13" s="179">
        <v>6940.9554889888504</v>
      </c>
      <c r="H13" s="180">
        <f t="shared" si="0"/>
        <v>30.779915869615433</v>
      </c>
      <c r="I13" s="180">
        <f t="shared" si="0"/>
        <v>31.031421524399704</v>
      </c>
      <c r="K13" s="180">
        <f t="shared" si="2"/>
        <v>0.84671428971376805</v>
      </c>
      <c r="L13" s="180">
        <f t="shared" si="1"/>
        <v>0.76549545115847106</v>
      </c>
      <c r="M13" s="180">
        <f t="shared" si="3"/>
        <v>1.6122097408722391</v>
      </c>
      <c r="N13" s="246"/>
      <c r="O13" s="247"/>
      <c r="P13" s="247"/>
    </row>
    <row r="14" spans="1:16" ht="15.75">
      <c r="A14" s="181" t="s">
        <v>64</v>
      </c>
      <c r="B14" s="178">
        <v>483.40800000000002</v>
      </c>
      <c r="C14" s="178">
        <v>486.32299999999998</v>
      </c>
      <c r="D14" s="178"/>
      <c r="E14" s="178">
        <v>458.21578238187152</v>
      </c>
      <c r="F14" s="178">
        <v>447.66675662696497</v>
      </c>
      <c r="H14" s="180">
        <f t="shared" si="0"/>
        <v>2.0226036654042967</v>
      </c>
      <c r="I14" s="180">
        <f t="shared" si="0"/>
        <v>2.0188781712178456</v>
      </c>
      <c r="K14" s="180">
        <f t="shared" si="2"/>
        <v>2.9052063681196838</v>
      </c>
      <c r="L14" s="180">
        <f t="shared" si="1"/>
        <v>-2.3021960745374548</v>
      </c>
      <c r="M14" s="180">
        <f t="shared" si="3"/>
        <v>0.60301029358222902</v>
      </c>
      <c r="N14" s="246"/>
      <c r="O14" s="247"/>
      <c r="P14" s="247"/>
    </row>
    <row r="15" spans="1:16" ht="15.75">
      <c r="A15" s="181" t="s">
        <v>65</v>
      </c>
      <c r="B15" s="178">
        <v>355.41449999999998</v>
      </c>
      <c r="C15" s="178">
        <v>357.89949999999999</v>
      </c>
      <c r="D15" s="178"/>
      <c r="E15" s="178">
        <v>332.42808938500002</v>
      </c>
      <c r="F15" s="178">
        <v>332.095661295615</v>
      </c>
      <c r="H15" s="180">
        <f t="shared" si="0"/>
        <v>1.4870723497290803</v>
      </c>
      <c r="I15" s="180">
        <f t="shared" si="0"/>
        <v>1.4857522429327452</v>
      </c>
      <c r="K15" s="180">
        <f t="shared" si="2"/>
        <v>0.79918362925542885</v>
      </c>
      <c r="L15" s="180">
        <f t="shared" si="1"/>
        <v>-0.10000000000000009</v>
      </c>
      <c r="M15" s="180">
        <f t="shared" si="3"/>
        <v>0.69918362925542876</v>
      </c>
      <c r="N15" s="246"/>
      <c r="O15" s="247"/>
      <c r="P15" s="247"/>
    </row>
    <row r="16" spans="1:16" ht="15.75">
      <c r="A16" s="181" t="s">
        <v>66</v>
      </c>
      <c r="B16" s="178">
        <v>222.12729999999999</v>
      </c>
      <c r="C16" s="178">
        <v>221.90379999999999</v>
      </c>
      <c r="D16" s="178"/>
      <c r="E16" s="178">
        <v>212.67701036640008</v>
      </c>
      <c r="F16" s="178">
        <v>212.03897933530089</v>
      </c>
      <c r="H16" s="180">
        <f t="shared" si="0"/>
        <v>0.92939192393663261</v>
      </c>
      <c r="I16" s="180">
        <f t="shared" si="0"/>
        <v>0.92119175513041884</v>
      </c>
      <c r="K16" s="180">
        <f t="shared" si="2"/>
        <v>0.19938202103026992</v>
      </c>
      <c r="L16" s="180">
        <f t="shared" si="1"/>
        <v>-0.29999999999998916</v>
      </c>
      <c r="M16" s="180">
        <f>(+C16/B16-1)*100</f>
        <v>-0.10061797896971925</v>
      </c>
      <c r="N16" s="246"/>
      <c r="O16" s="247"/>
      <c r="P16" s="247"/>
    </row>
    <row r="17" spans="1:16" ht="15.75">
      <c r="A17" s="181" t="s">
        <v>67</v>
      </c>
      <c r="B17" s="178">
        <v>579.2011</v>
      </c>
      <c r="C17" s="178">
        <v>554.15019999999993</v>
      </c>
      <c r="D17" s="178"/>
      <c r="E17" s="178">
        <v>547.01372599881631</v>
      </c>
      <c r="F17" s="178">
        <v>539.08202697183344</v>
      </c>
      <c r="H17" s="180">
        <f t="shared" si="0"/>
        <v>2.4234068692826773</v>
      </c>
      <c r="I17" s="180">
        <f t="shared" si="0"/>
        <v>2.3004499938436047</v>
      </c>
      <c r="K17" s="180">
        <f t="shared" si="2"/>
        <v>-2.8750781119027624</v>
      </c>
      <c r="L17" s="180">
        <f t="shared" si="1"/>
        <v>-1.4500000000000068</v>
      </c>
      <c r="M17" s="180">
        <f t="shared" si="3"/>
        <v>-4.3250781119027693</v>
      </c>
      <c r="N17" s="246"/>
      <c r="O17" s="247"/>
      <c r="P17" s="247"/>
    </row>
    <row r="18" spans="1:16" ht="15.75">
      <c r="A18" s="182"/>
      <c r="B18" s="183"/>
      <c r="C18" s="183"/>
      <c r="D18" s="183"/>
      <c r="E18" s="183"/>
      <c r="F18" s="184"/>
      <c r="H18" s="180"/>
      <c r="I18" s="180"/>
      <c r="K18" s="180"/>
      <c r="L18" s="180"/>
      <c r="M18" s="180"/>
      <c r="N18" s="248"/>
      <c r="O18" s="249"/>
      <c r="P18" s="249"/>
    </row>
    <row r="19" spans="1:16">
      <c r="A19" s="185" t="s">
        <v>34</v>
      </c>
      <c r="B19" s="186">
        <f>SUM(B7:B13)</f>
        <v>23900.283000000003</v>
      </c>
      <c r="C19" s="186">
        <f>SUM(C7:C13)</f>
        <v>24088.774000000001</v>
      </c>
      <c r="D19" s="186"/>
      <c r="E19" s="186">
        <v>21046.255987922257</v>
      </c>
      <c r="F19" s="186">
        <v>20790.180766814548</v>
      </c>
      <c r="G19" s="176"/>
      <c r="H19" s="250">
        <f t="shared" si="0"/>
        <v>100</v>
      </c>
      <c r="I19" s="250">
        <f t="shared" si="0"/>
        <v>100</v>
      </c>
      <c r="J19" s="188"/>
      <c r="K19" s="250">
        <f t="shared" si="2"/>
        <v>2.0053817076814084</v>
      </c>
      <c r="L19" s="187">
        <f t="shared" ref="L19" si="4">+(F19/E19-1)*100</f>
        <v>-1.2167257741930948</v>
      </c>
      <c r="M19" s="187">
        <f t="shared" ref="M19" si="5">(+C19/B19-1)*100</f>
        <v>0.78865593348831364</v>
      </c>
    </row>
    <row r="20" spans="1:16">
      <c r="A20" s="189"/>
      <c r="B20" s="190"/>
      <c r="C20" s="190"/>
      <c r="D20" s="190"/>
      <c r="E20" s="190"/>
      <c r="F20" s="190"/>
      <c r="G20" s="190"/>
      <c r="H20" s="190"/>
      <c r="I20" s="190"/>
      <c r="J20" s="190"/>
      <c r="K20" s="190"/>
      <c r="L20" s="190"/>
      <c r="M20" s="190"/>
    </row>
    <row r="21" spans="1:16" ht="18.600000000000001" customHeight="1">
      <c r="A21" s="251"/>
      <c r="B21" s="252"/>
      <c r="C21" s="252"/>
      <c r="D21" s="252"/>
      <c r="E21" s="252"/>
      <c r="F21" s="252"/>
      <c r="G21" s="252"/>
      <c r="H21" s="252"/>
      <c r="I21" s="252"/>
      <c r="J21" s="252"/>
      <c r="K21" s="252"/>
      <c r="L21" s="252"/>
      <c r="M21" s="252"/>
    </row>
    <row r="22" spans="1:16">
      <c r="A22" s="191" t="s">
        <v>151</v>
      </c>
    </row>
  </sheetData>
  <mergeCells count="7">
    <mergeCell ref="A21:M21"/>
    <mergeCell ref="A4:A5"/>
    <mergeCell ref="B4:C4"/>
    <mergeCell ref="E4:F4"/>
    <mergeCell ref="H4:I4"/>
    <mergeCell ref="K4:M4"/>
    <mergeCell ref="B6:E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zoomScale="60" zoomScaleNormal="60" workbookViewId="0">
      <selection activeCell="A2" sqref="A2"/>
    </sheetView>
  </sheetViews>
  <sheetFormatPr defaultRowHeight="12.75"/>
  <cols>
    <col min="1" max="1" width="22.85546875" style="1" customWidth="1"/>
    <col min="2" max="2" width="12.42578125" style="1" customWidth="1"/>
    <col min="3" max="3" width="1.5703125" style="1" customWidth="1"/>
    <col min="4" max="4" width="12.28515625" style="1" customWidth="1"/>
    <col min="5" max="5" width="1.5703125" style="1" customWidth="1"/>
    <col min="6" max="8" width="12.28515625" style="1" customWidth="1"/>
    <col min="9" max="9" width="12.85546875" style="1" customWidth="1"/>
    <col min="10" max="10" width="15.5703125" style="1" customWidth="1"/>
    <col min="11" max="11" width="11" style="1" customWidth="1"/>
    <col min="12" max="12" width="12.85546875" style="1" customWidth="1"/>
    <col min="13" max="14" width="12.42578125" style="1" customWidth="1"/>
    <col min="15" max="15" width="12.85546875" style="1" customWidth="1"/>
    <col min="16" max="16" width="11.42578125" style="1" customWidth="1"/>
    <col min="17" max="17" width="1.5703125" style="1" customWidth="1"/>
    <col min="18" max="18" width="8.7109375" style="1" customWidth="1"/>
    <col min="19" max="16384" width="9.140625" style="1"/>
  </cols>
  <sheetData>
    <row r="1" spans="1:19">
      <c r="A1" s="259" t="s">
        <v>117</v>
      </c>
      <c r="B1" s="259"/>
      <c r="C1" s="259"/>
      <c r="D1" s="260"/>
      <c r="E1" s="260"/>
      <c r="F1" s="260"/>
      <c r="G1" s="260"/>
      <c r="H1" s="260"/>
      <c r="I1" s="260"/>
      <c r="J1" s="260"/>
      <c r="K1" s="260"/>
      <c r="L1" s="260"/>
      <c r="M1" s="260"/>
      <c r="N1" s="260"/>
      <c r="O1" s="260"/>
      <c r="P1" s="260"/>
      <c r="Q1" s="260"/>
      <c r="R1" s="260"/>
      <c r="S1" s="163"/>
    </row>
    <row r="2" spans="1:19">
      <c r="A2" s="193"/>
      <c r="B2" s="193"/>
      <c r="C2" s="194"/>
      <c r="D2" s="193"/>
      <c r="E2" s="193"/>
      <c r="F2" s="193"/>
      <c r="G2" s="193"/>
      <c r="H2" s="193"/>
      <c r="I2" s="193"/>
      <c r="J2" s="193"/>
      <c r="K2" s="193"/>
      <c r="L2" s="195"/>
      <c r="M2" s="195"/>
      <c r="N2" s="195"/>
      <c r="O2" s="195"/>
      <c r="P2" s="195"/>
      <c r="Q2" s="195"/>
      <c r="R2" s="193"/>
      <c r="S2" s="163"/>
    </row>
    <row r="3" spans="1:19" ht="38.25">
      <c r="A3" s="196"/>
      <c r="B3" s="197" t="s">
        <v>107</v>
      </c>
      <c r="C3" s="198"/>
      <c r="D3" s="197" t="s">
        <v>112</v>
      </c>
      <c r="E3" s="198"/>
      <c r="F3" s="199" t="s">
        <v>56</v>
      </c>
      <c r="G3" s="199" t="s">
        <v>68</v>
      </c>
      <c r="H3" s="199" t="s">
        <v>69</v>
      </c>
      <c r="I3" s="199" t="s">
        <v>70</v>
      </c>
      <c r="J3" s="199" t="s">
        <v>71</v>
      </c>
      <c r="K3" s="199" t="s">
        <v>72</v>
      </c>
      <c r="L3" s="200" t="s">
        <v>73</v>
      </c>
      <c r="M3" s="200" t="s">
        <v>74</v>
      </c>
      <c r="N3" s="200" t="s">
        <v>75</v>
      </c>
      <c r="O3" s="200" t="s">
        <v>76</v>
      </c>
      <c r="P3" s="200" t="s">
        <v>77</v>
      </c>
      <c r="Q3" s="201"/>
      <c r="R3" s="202" t="s">
        <v>78</v>
      </c>
      <c r="S3" s="163"/>
    </row>
    <row r="4" spans="1:19">
      <c r="A4" s="203"/>
      <c r="B4" s="204" t="s">
        <v>79</v>
      </c>
      <c r="C4" s="205"/>
      <c r="D4" s="204" t="s">
        <v>79</v>
      </c>
      <c r="E4" s="205"/>
      <c r="F4" s="261" t="s">
        <v>80</v>
      </c>
      <c r="G4" s="261"/>
      <c r="H4" s="261"/>
      <c r="I4" s="261"/>
      <c r="J4" s="261"/>
      <c r="K4" s="261"/>
      <c r="L4" s="261"/>
      <c r="M4" s="261"/>
      <c r="N4" s="261"/>
      <c r="O4" s="261"/>
      <c r="P4" s="261"/>
      <c r="Q4" s="206"/>
      <c r="R4" s="207" t="s">
        <v>81</v>
      </c>
      <c r="S4" s="163"/>
    </row>
    <row r="5" spans="1:19" s="54" customFormat="1">
      <c r="A5" s="208"/>
      <c r="C5" s="209"/>
      <c r="E5" s="209"/>
      <c r="G5" s="201"/>
      <c r="H5" s="201"/>
      <c r="I5" s="201"/>
      <c r="J5" s="201"/>
      <c r="K5" s="201"/>
      <c r="L5" s="201"/>
      <c r="M5" s="201"/>
      <c r="N5" s="201"/>
      <c r="O5" s="201"/>
      <c r="P5" s="201"/>
      <c r="Q5" s="210"/>
      <c r="S5" s="164"/>
    </row>
    <row r="6" spans="1:19" ht="15" customHeight="1">
      <c r="A6" s="211"/>
      <c r="B6" s="211"/>
      <c r="C6" s="211"/>
      <c r="F6" s="212"/>
      <c r="G6" s="212"/>
      <c r="H6" s="212"/>
      <c r="I6" s="212"/>
      <c r="J6" s="258" t="s">
        <v>82</v>
      </c>
      <c r="K6" s="258"/>
      <c r="L6" s="258"/>
      <c r="M6" s="212"/>
      <c r="N6" s="212"/>
      <c r="O6" s="212"/>
      <c r="P6" s="212"/>
      <c r="Q6" s="212"/>
      <c r="R6" s="212"/>
      <c r="S6" s="163"/>
    </row>
    <row r="7" spans="1:19">
      <c r="A7" s="211"/>
      <c r="B7" s="211"/>
      <c r="C7" s="211"/>
      <c r="D7" s="213"/>
      <c r="E7" s="213"/>
      <c r="F7" s="213"/>
      <c r="G7" s="213"/>
      <c r="H7" s="213"/>
      <c r="I7" s="213"/>
      <c r="J7" s="213"/>
      <c r="K7" s="213"/>
      <c r="L7" s="213"/>
      <c r="M7" s="213"/>
      <c r="N7" s="213"/>
      <c r="O7" s="213"/>
      <c r="P7" s="213"/>
      <c r="Q7" s="213"/>
      <c r="R7" s="213"/>
      <c r="S7" s="163"/>
    </row>
    <row r="8" spans="1:19">
      <c r="A8" s="214" t="s">
        <v>83</v>
      </c>
      <c r="B8" s="215">
        <v>37701.183452985402</v>
      </c>
      <c r="C8" s="214"/>
      <c r="D8" s="215">
        <v>40968.791165543698</v>
      </c>
      <c r="E8" s="215"/>
      <c r="F8" s="216">
        <v>8.7549212070221465</v>
      </c>
      <c r="G8" s="216">
        <v>24.018828590485548</v>
      </c>
      <c r="H8" s="216">
        <v>7.7902194204909403</v>
      </c>
      <c r="I8" s="216">
        <v>7.4797012098904379</v>
      </c>
      <c r="J8" s="216">
        <v>10.749812422006418</v>
      </c>
      <c r="K8" s="216">
        <v>5.1474765289593511</v>
      </c>
      <c r="L8" s="216">
        <v>3.4669292600613759</v>
      </c>
      <c r="M8" s="216">
        <v>9.3761230301013434</v>
      </c>
      <c r="N8" s="216">
        <v>3.6162043679162141</v>
      </c>
      <c r="O8" s="216">
        <v>2.7248753163931756</v>
      </c>
      <c r="P8" s="216">
        <v>16.874908646673198</v>
      </c>
      <c r="Q8" s="216"/>
      <c r="R8" s="216">
        <v>47.633700815985641</v>
      </c>
      <c r="S8" s="163"/>
    </row>
    <row r="9" spans="1:19">
      <c r="A9" s="214" t="s">
        <v>30</v>
      </c>
      <c r="B9" s="215">
        <v>20320.013478773086</v>
      </c>
      <c r="C9" s="214"/>
      <c r="D9" s="215">
        <v>22276.552992299916</v>
      </c>
      <c r="E9" s="215"/>
      <c r="F9" s="216">
        <v>13.429352711490258</v>
      </c>
      <c r="G9" s="216">
        <v>9.0868009511641894</v>
      </c>
      <c r="H9" s="216">
        <v>10.998965266642433</v>
      </c>
      <c r="I9" s="216">
        <v>5.816931312416318</v>
      </c>
      <c r="J9" s="216">
        <v>15.277174689535148</v>
      </c>
      <c r="K9" s="216">
        <v>6.8157425475157645</v>
      </c>
      <c r="L9" s="216">
        <v>7.1501291087872216</v>
      </c>
      <c r="M9" s="216">
        <v>11.128607287739595</v>
      </c>
      <c r="N9" s="216">
        <v>5.1370653277113449</v>
      </c>
      <c r="O9" s="216">
        <v>2.4155429745213617</v>
      </c>
      <c r="P9" s="216">
        <v>12.743687822476277</v>
      </c>
      <c r="Q9" s="216"/>
      <c r="R9" s="216">
        <v>42.539726893010624</v>
      </c>
      <c r="S9" s="163"/>
    </row>
    <row r="10" spans="1:19">
      <c r="A10" s="217" t="s">
        <v>100</v>
      </c>
      <c r="B10" s="215">
        <v>13338.854743170559</v>
      </c>
      <c r="C10" s="217"/>
      <c r="D10" s="215">
        <v>13508.904892445675</v>
      </c>
      <c r="E10" s="215"/>
      <c r="F10" s="216">
        <v>14.548342486787829</v>
      </c>
      <c r="G10" s="216">
        <v>11.844438690146129</v>
      </c>
      <c r="H10" s="216">
        <v>12.990458451635076</v>
      </c>
      <c r="I10" s="216">
        <v>8.0313919139355967</v>
      </c>
      <c r="J10" s="216">
        <v>16.67955491413365</v>
      </c>
      <c r="K10" s="216">
        <v>7.6508728459718913</v>
      </c>
      <c r="L10" s="216">
        <v>5.8111166309667057</v>
      </c>
      <c r="M10" s="216">
        <v>8.1109536858501343</v>
      </c>
      <c r="N10" s="216">
        <v>5.2733087191235395</v>
      </c>
      <c r="O10" s="216">
        <v>2.0481789871925256</v>
      </c>
      <c r="P10" s="216">
        <v>7.0113826742572218</v>
      </c>
      <c r="Q10" s="216"/>
      <c r="R10" s="216">
        <v>35.219816738845481</v>
      </c>
      <c r="S10" s="163"/>
    </row>
    <row r="11" spans="1:19">
      <c r="A11" s="218"/>
      <c r="B11" s="215"/>
      <c r="C11" s="218"/>
      <c r="D11" s="215"/>
      <c r="E11" s="215"/>
      <c r="F11" s="219"/>
      <c r="G11" s="219"/>
      <c r="H11" s="219"/>
      <c r="I11" s="219"/>
      <c r="J11" s="219"/>
      <c r="K11" s="219"/>
      <c r="L11" s="220"/>
      <c r="M11" s="220"/>
      <c r="N11" s="220"/>
      <c r="O11" s="220"/>
      <c r="P11" s="220"/>
      <c r="Q11" s="220"/>
      <c r="R11" s="219"/>
      <c r="S11" s="163"/>
    </row>
    <row r="12" spans="1:19">
      <c r="A12" s="221"/>
      <c r="C12" s="221"/>
      <c r="F12" s="212"/>
      <c r="G12" s="212"/>
      <c r="H12" s="212"/>
      <c r="I12" s="212"/>
      <c r="J12" s="212"/>
      <c r="K12" s="212" t="s">
        <v>84</v>
      </c>
      <c r="L12" s="212"/>
      <c r="M12" s="212"/>
      <c r="N12" s="212"/>
      <c r="O12" s="212"/>
      <c r="P12" s="212"/>
      <c r="Q12" s="212"/>
      <c r="R12" s="212"/>
      <c r="S12" s="163"/>
    </row>
    <row r="13" spans="1:19">
      <c r="A13" s="221"/>
      <c r="B13" s="222"/>
      <c r="C13" s="221"/>
      <c r="D13" s="222"/>
      <c r="E13" s="222"/>
      <c r="F13" s="219"/>
      <c r="G13" s="223"/>
      <c r="H13" s="223"/>
      <c r="I13" s="223"/>
      <c r="J13" s="223"/>
      <c r="K13" s="223"/>
      <c r="L13" s="223"/>
      <c r="M13" s="223"/>
      <c r="N13" s="223"/>
      <c r="O13" s="223"/>
      <c r="P13" s="223"/>
      <c r="Q13" s="223"/>
      <c r="R13" s="223"/>
      <c r="S13" s="163"/>
    </row>
    <row r="14" spans="1:19">
      <c r="A14" s="221" t="s">
        <v>85</v>
      </c>
      <c r="B14" s="215">
        <v>15644.559410729342</v>
      </c>
      <c r="C14" s="221"/>
      <c r="D14" s="215">
        <v>16039.229838837146</v>
      </c>
      <c r="E14" s="215"/>
      <c r="F14" s="216">
        <v>10.654699864128599</v>
      </c>
      <c r="G14" s="216">
        <v>22.837893581609322</v>
      </c>
      <c r="H14" s="216">
        <v>6.8470343247911822</v>
      </c>
      <c r="I14" s="216">
        <v>5.201379786249694</v>
      </c>
      <c r="J14" s="216">
        <v>14.422715025559372</v>
      </c>
      <c r="K14" s="216">
        <v>6.1498784311728922</v>
      </c>
      <c r="L14" s="216">
        <v>3.6564195991501856</v>
      </c>
      <c r="M14" s="216">
        <v>11.452172909533376</v>
      </c>
      <c r="N14" s="216">
        <v>3.1304363922167804</v>
      </c>
      <c r="O14" s="216">
        <v>4.325763036358981</v>
      </c>
      <c r="P14" s="216">
        <v>11.321607049229762</v>
      </c>
      <c r="Q14" s="216"/>
      <c r="R14" s="216">
        <v>37.487217620545081</v>
      </c>
      <c r="S14" s="163"/>
    </row>
    <row r="15" spans="1:19">
      <c r="A15" s="214" t="s">
        <v>86</v>
      </c>
      <c r="B15" s="215">
        <v>15609.978092638181</v>
      </c>
      <c r="C15" s="214"/>
      <c r="D15" s="215">
        <v>17617.142266203831</v>
      </c>
      <c r="E15" s="215"/>
      <c r="F15" s="216">
        <v>10.804686365592016</v>
      </c>
      <c r="G15" s="216">
        <v>15.626185597005723</v>
      </c>
      <c r="H15" s="216">
        <v>10.471941667114208</v>
      </c>
      <c r="I15" s="216">
        <v>6.8201218306986595</v>
      </c>
      <c r="J15" s="216">
        <v>14.838163691789902</v>
      </c>
      <c r="K15" s="216">
        <v>6.0992729283052061</v>
      </c>
      <c r="L15" s="216">
        <v>6.897400840374492</v>
      </c>
      <c r="M15" s="216">
        <v>9.2537737408664391</v>
      </c>
      <c r="N15" s="216">
        <v>4.4988353373885914</v>
      </c>
      <c r="O15" s="216">
        <v>2.1926393438762464</v>
      </c>
      <c r="P15" s="216">
        <v>12.49697865698875</v>
      </c>
      <c r="Q15" s="216"/>
      <c r="R15" s="216">
        <v>39.903731647829922</v>
      </c>
      <c r="S15" s="163"/>
    </row>
    <row r="16" spans="1:19">
      <c r="A16" s="214" t="s">
        <v>87</v>
      </c>
      <c r="B16" s="215">
        <v>35268.563237622089</v>
      </c>
      <c r="C16" s="214"/>
      <c r="D16" s="215">
        <v>36778.36900455095</v>
      </c>
      <c r="E16" s="215"/>
      <c r="F16" s="216">
        <v>11.424515579565233</v>
      </c>
      <c r="G16" s="216">
        <v>19.399703041389156</v>
      </c>
      <c r="H16" s="216">
        <v>9.8817459462845516</v>
      </c>
      <c r="I16" s="216">
        <v>8.3035985911950885</v>
      </c>
      <c r="J16" s="216">
        <v>11.643540993875593</v>
      </c>
      <c r="K16" s="216">
        <v>6.1251494000953128</v>
      </c>
      <c r="L16" s="216">
        <v>3.2856115264210284</v>
      </c>
      <c r="M16" s="216">
        <v>8.7656911195600689</v>
      </c>
      <c r="N16" s="216">
        <v>4.4306098322515126</v>
      </c>
      <c r="O16" s="216">
        <v>2.3043127736239066</v>
      </c>
      <c r="P16" s="216">
        <v>14.435521195738865</v>
      </c>
      <c r="Q16" s="216"/>
      <c r="R16" s="216">
        <v>45.868672223313212</v>
      </c>
      <c r="S16" s="163"/>
    </row>
    <row r="17" spans="1:19">
      <c r="A17" s="224"/>
      <c r="B17" s="215"/>
      <c r="C17" s="224"/>
      <c r="D17" s="215"/>
      <c r="E17" s="215"/>
      <c r="F17" s="219"/>
      <c r="G17" s="219"/>
      <c r="H17" s="219"/>
      <c r="I17" s="219"/>
      <c r="J17" s="219"/>
      <c r="K17" s="219"/>
      <c r="L17" s="219"/>
      <c r="M17" s="219"/>
      <c r="N17" s="219"/>
      <c r="O17" s="219"/>
      <c r="P17" s="219"/>
      <c r="Q17" s="219"/>
      <c r="R17" s="219"/>
      <c r="S17" s="163"/>
    </row>
    <row r="18" spans="1:19">
      <c r="A18" s="221"/>
      <c r="B18" s="225"/>
      <c r="C18" s="221"/>
      <c r="D18" s="225"/>
      <c r="E18" s="225"/>
      <c r="F18" s="219"/>
      <c r="G18" s="219"/>
      <c r="H18" s="219"/>
      <c r="I18" s="219"/>
      <c r="J18" s="219"/>
      <c r="K18" s="226" t="s">
        <v>108</v>
      </c>
      <c r="L18" s="219"/>
      <c r="M18" s="219"/>
      <c r="N18" s="219"/>
      <c r="O18" s="219"/>
      <c r="P18" s="219"/>
      <c r="Q18" s="219"/>
      <c r="R18" s="219"/>
      <c r="S18" s="163"/>
    </row>
    <row r="19" spans="1:19">
      <c r="A19" s="221"/>
      <c r="B19" s="227"/>
      <c r="C19" s="221"/>
      <c r="D19" s="227"/>
      <c r="E19" s="227"/>
      <c r="F19" s="219"/>
      <c r="G19" s="219"/>
      <c r="H19" s="219"/>
      <c r="I19" s="219"/>
      <c r="J19" s="219"/>
      <c r="K19" s="219"/>
      <c r="L19" s="219"/>
      <c r="M19" s="219"/>
      <c r="N19" s="219"/>
      <c r="O19" s="219"/>
      <c r="P19" s="219"/>
      <c r="Q19" s="219"/>
      <c r="R19" s="219"/>
      <c r="S19" s="163"/>
    </row>
    <row r="20" spans="1:19">
      <c r="A20" s="228" t="s">
        <v>106</v>
      </c>
      <c r="B20" s="215">
        <v>6947.0007441931384</v>
      </c>
      <c r="C20" s="224"/>
      <c r="D20" s="215">
        <v>7078.8217856464635</v>
      </c>
      <c r="E20" s="215"/>
      <c r="F20" s="216">
        <v>12.792336266412505</v>
      </c>
      <c r="G20" s="216">
        <v>3.4630143717053272</v>
      </c>
      <c r="H20" s="216">
        <v>13.4644106625707</v>
      </c>
      <c r="I20" s="216">
        <v>8.0492529553124275</v>
      </c>
      <c r="J20" s="216">
        <v>19.23125915288275</v>
      </c>
      <c r="K20" s="216">
        <v>6.9258468547802803</v>
      </c>
      <c r="L20" s="216">
        <v>4.8748912641725299</v>
      </c>
      <c r="M20" s="216">
        <v>12.459267204416351</v>
      </c>
      <c r="N20" s="216">
        <v>7.9825076067620708</v>
      </c>
      <c r="O20" s="216">
        <v>3.1289786630824739</v>
      </c>
      <c r="P20" s="216">
        <v>7.6282349979027968</v>
      </c>
      <c r="Q20" s="216"/>
      <c r="R20" s="216">
        <v>39.78518319286691</v>
      </c>
      <c r="S20" s="163"/>
    </row>
    <row r="21" spans="1:19">
      <c r="A21" s="228" t="s">
        <v>103</v>
      </c>
      <c r="B21" s="215">
        <v>15034.466315395901</v>
      </c>
      <c r="C21" s="224"/>
      <c r="D21" s="215">
        <v>15718.593005934723</v>
      </c>
      <c r="E21" s="215"/>
      <c r="F21" s="216">
        <v>13.423543079334252</v>
      </c>
      <c r="G21" s="216">
        <v>7.3936517215672044</v>
      </c>
      <c r="H21" s="216">
        <v>13.392690296519824</v>
      </c>
      <c r="I21" s="216">
        <v>9.3190842838048731</v>
      </c>
      <c r="J21" s="216">
        <v>17.535962831880873</v>
      </c>
      <c r="K21" s="216">
        <v>6.7650725249965404</v>
      </c>
      <c r="L21" s="216">
        <v>3.7322736395231897</v>
      </c>
      <c r="M21" s="216">
        <v>11.197729515640818</v>
      </c>
      <c r="N21" s="216">
        <v>5.6404161171926335</v>
      </c>
      <c r="O21" s="216">
        <v>3.47240271023486</v>
      </c>
      <c r="P21" s="216">
        <v>8.1271732793051044</v>
      </c>
      <c r="Q21" s="216"/>
      <c r="R21" s="216">
        <v>37.61260052315555</v>
      </c>
      <c r="S21" s="163"/>
    </row>
    <row r="22" spans="1:19">
      <c r="A22" s="228" t="s">
        <v>104</v>
      </c>
      <c r="B22" s="215">
        <v>26402.462375476072</v>
      </c>
      <c r="C22" s="224"/>
      <c r="D22" s="215">
        <v>28686.020528981808</v>
      </c>
      <c r="E22" s="215"/>
      <c r="F22" s="216">
        <v>11.888521051146949</v>
      </c>
      <c r="G22" s="216">
        <v>11.863469417662882</v>
      </c>
      <c r="H22" s="216">
        <v>11.302200797847449</v>
      </c>
      <c r="I22" s="216">
        <v>8.9585836338800195</v>
      </c>
      <c r="J22" s="216">
        <v>15.622102483823669</v>
      </c>
      <c r="K22" s="216">
        <v>6.7207601214870056</v>
      </c>
      <c r="L22" s="216">
        <v>4.1812732950533382</v>
      </c>
      <c r="M22" s="216">
        <v>9.9944302097029016</v>
      </c>
      <c r="N22" s="216">
        <v>4.4275570678582064</v>
      </c>
      <c r="O22" s="216">
        <v>3.1615846541709147</v>
      </c>
      <c r="P22" s="216">
        <v>11.879517267366619</v>
      </c>
      <c r="Q22" s="216"/>
      <c r="R22" s="216">
        <v>39.407052185730024</v>
      </c>
      <c r="S22" s="163"/>
    </row>
    <row r="23" spans="1:19">
      <c r="A23" s="228" t="s">
        <v>105</v>
      </c>
      <c r="B23" s="215">
        <v>77556.969294020149</v>
      </c>
      <c r="C23" s="224"/>
      <c r="D23" s="215">
        <v>86816.05877666481</v>
      </c>
      <c r="E23" s="215"/>
      <c r="F23" s="216">
        <v>12.405323166458</v>
      </c>
      <c r="G23" s="216">
        <v>19.576104939004985</v>
      </c>
      <c r="H23" s="216">
        <v>9.6023762395838883</v>
      </c>
      <c r="I23" s="216">
        <v>7.8971857664540224</v>
      </c>
      <c r="J23" s="216">
        <v>12.079559888840514</v>
      </c>
      <c r="K23" s="216">
        <v>6.0451114702171136</v>
      </c>
      <c r="L23" s="216">
        <v>5.66171489286788</v>
      </c>
      <c r="M23" s="216">
        <v>8.9195275550117117</v>
      </c>
      <c r="N23" s="216">
        <v>3.369780438484983</v>
      </c>
      <c r="O23" s="216">
        <v>2.2905125701495095</v>
      </c>
      <c r="P23" s="216">
        <v>12.152803072927503</v>
      </c>
      <c r="Q23" s="216"/>
      <c r="R23" s="216">
        <v>41.810843742645446</v>
      </c>
      <c r="S23" s="163"/>
    </row>
    <row r="24" spans="1:19">
      <c r="A24" s="228" t="s">
        <v>102</v>
      </c>
      <c r="B24" s="215">
        <v>407813.11492817895</v>
      </c>
      <c r="C24" s="214"/>
      <c r="D24" s="215">
        <v>446982.25865163025</v>
      </c>
      <c r="E24" s="215"/>
      <c r="F24" s="216">
        <v>6.250896516453686</v>
      </c>
      <c r="G24" s="216">
        <v>37.475496965615527</v>
      </c>
      <c r="H24" s="216">
        <v>4.4751346707266322</v>
      </c>
      <c r="I24" s="216">
        <v>4.3989394645015594</v>
      </c>
      <c r="J24" s="216">
        <v>6.2962647790153303</v>
      </c>
      <c r="K24" s="216">
        <v>4.9264271555555039</v>
      </c>
      <c r="L24" s="216">
        <v>3.6795743842848658</v>
      </c>
      <c r="M24" s="216">
        <v>5.7671939622525121</v>
      </c>
      <c r="N24" s="216">
        <v>2.1156433052953689</v>
      </c>
      <c r="O24" s="216">
        <v>1.394755737566536</v>
      </c>
      <c r="P24" s="216">
        <v>23.219673058732411</v>
      </c>
      <c r="Q24" s="216"/>
      <c r="R24" s="216">
        <v>52.161095597216331</v>
      </c>
      <c r="S24" s="163"/>
    </row>
    <row r="25" spans="1:19">
      <c r="A25" s="214"/>
      <c r="B25" s="215"/>
      <c r="C25" s="214"/>
      <c r="D25" s="215"/>
      <c r="E25" s="215"/>
      <c r="F25" s="219"/>
      <c r="G25" s="219"/>
      <c r="H25" s="219"/>
      <c r="I25" s="219"/>
      <c r="J25" s="219"/>
      <c r="K25" s="219"/>
      <c r="L25" s="219"/>
      <c r="M25" s="219"/>
      <c r="N25" s="219"/>
      <c r="O25" s="219"/>
      <c r="P25" s="219"/>
      <c r="Q25" s="219"/>
      <c r="R25" s="219"/>
      <c r="S25" s="163"/>
    </row>
    <row r="26" spans="1:19">
      <c r="A26" s="214"/>
      <c r="B26" s="215"/>
      <c r="C26" s="214"/>
      <c r="D26" s="215"/>
      <c r="E26" s="215"/>
      <c r="F26" s="219"/>
      <c r="G26" s="219"/>
      <c r="H26" s="219"/>
      <c r="I26" s="219"/>
      <c r="J26" s="219"/>
      <c r="K26" s="226" t="s">
        <v>88</v>
      </c>
      <c r="L26" s="219"/>
      <c r="M26" s="219"/>
      <c r="N26" s="219"/>
      <c r="O26" s="219"/>
      <c r="P26" s="219"/>
      <c r="Q26" s="219"/>
      <c r="R26" s="219"/>
      <c r="S26" s="163"/>
    </row>
    <row r="27" spans="1:19">
      <c r="A27" s="214"/>
      <c r="B27" s="225"/>
      <c r="C27" s="214"/>
      <c r="D27" s="225"/>
      <c r="E27" s="225"/>
      <c r="F27" s="219"/>
      <c r="G27" s="219"/>
      <c r="H27" s="219"/>
      <c r="I27" s="219"/>
      <c r="J27" s="219"/>
      <c r="K27" s="219"/>
      <c r="L27" s="219"/>
      <c r="M27" s="219"/>
      <c r="N27" s="219"/>
      <c r="O27" s="219"/>
      <c r="P27" s="219"/>
      <c r="Q27" s="219"/>
      <c r="R27" s="219"/>
      <c r="S27" s="163"/>
    </row>
    <row r="28" spans="1:19">
      <c r="A28" s="214" t="s">
        <v>89</v>
      </c>
      <c r="B28" s="215">
        <v>20180.237805448942</v>
      </c>
      <c r="C28" s="214"/>
      <c r="D28" s="215">
        <v>21531.14820175647</v>
      </c>
      <c r="E28" s="215"/>
      <c r="F28" s="216">
        <v>17.819151599309059</v>
      </c>
      <c r="G28" s="216">
        <v>0.69938664190592514</v>
      </c>
      <c r="H28" s="216">
        <v>18.069148526942229</v>
      </c>
      <c r="I28" s="216">
        <v>11.025211469684647</v>
      </c>
      <c r="J28" s="216">
        <v>19.722827053945043</v>
      </c>
      <c r="K28" s="216">
        <v>5.408725266373394</v>
      </c>
      <c r="L28" s="216">
        <v>1.9461332851657007</v>
      </c>
      <c r="M28" s="216">
        <v>9.6636923149494915</v>
      </c>
      <c r="N28" s="216">
        <v>8.6794163848982429</v>
      </c>
      <c r="O28" s="216">
        <v>2.7872152143525977</v>
      </c>
      <c r="P28" s="216">
        <v>4.1790922424738541</v>
      </c>
      <c r="Q28" s="216"/>
      <c r="R28" s="216">
        <v>44.315330146003006</v>
      </c>
      <c r="S28" s="163"/>
    </row>
    <row r="29" spans="1:19">
      <c r="A29" s="214" t="s">
        <v>90</v>
      </c>
      <c r="B29" s="215">
        <v>57646.4347514037</v>
      </c>
      <c r="C29" s="214"/>
      <c r="D29" s="215">
        <v>68039.79707638605</v>
      </c>
      <c r="E29" s="215"/>
      <c r="F29" s="216">
        <v>39.125728545477486</v>
      </c>
      <c r="G29" s="216">
        <v>6.4568429749908035E-2</v>
      </c>
      <c r="H29" s="216">
        <v>8.4286836839397772</v>
      </c>
      <c r="I29" s="216">
        <v>5.995938378825012</v>
      </c>
      <c r="J29" s="216">
        <v>5.4830702731359793</v>
      </c>
      <c r="K29" s="216">
        <v>9.9715326960798425</v>
      </c>
      <c r="L29" s="216">
        <v>9.2865597562129825</v>
      </c>
      <c r="M29" s="216">
        <v>8.0836717101211093</v>
      </c>
      <c r="N29" s="216">
        <v>0.55277790455175124</v>
      </c>
      <c r="O29" s="216">
        <v>1.6927753277936699</v>
      </c>
      <c r="P29" s="216">
        <v>11.314693294112487</v>
      </c>
      <c r="Q29" s="216"/>
      <c r="R29" s="216">
        <v>45.353851381608031</v>
      </c>
      <c r="S29" s="163"/>
    </row>
    <row r="30" spans="1:19">
      <c r="A30" s="214" t="s">
        <v>91</v>
      </c>
      <c r="B30" s="215">
        <v>10304.644300569453</v>
      </c>
      <c r="C30" s="214"/>
      <c r="D30" s="215">
        <v>10579.111402556842</v>
      </c>
      <c r="E30" s="215"/>
      <c r="F30" s="216">
        <v>2.1104660155929564</v>
      </c>
      <c r="G30" s="216">
        <v>0.46700479685467505</v>
      </c>
      <c r="H30" s="216">
        <v>12.416622766447659</v>
      </c>
      <c r="I30" s="216">
        <v>14.70157813876701</v>
      </c>
      <c r="J30" s="216">
        <v>17.102229229019539</v>
      </c>
      <c r="K30" s="216">
        <v>7.120583227914028</v>
      </c>
      <c r="L30" s="216">
        <v>11.61511669339129</v>
      </c>
      <c r="M30" s="216">
        <v>15.230921626820171</v>
      </c>
      <c r="N30" s="216">
        <v>5.0563830200696858</v>
      </c>
      <c r="O30" s="216">
        <v>4.8866052433381819</v>
      </c>
      <c r="P30" s="216">
        <v>9.2924892417846898</v>
      </c>
      <c r="Q30" s="216"/>
      <c r="R30" s="216">
        <v>30.799014642808821</v>
      </c>
      <c r="S30" s="163"/>
    </row>
    <row r="31" spans="1:19">
      <c r="A31" s="214" t="s">
        <v>92</v>
      </c>
      <c r="B31" s="215">
        <v>45559.221618247524</v>
      </c>
      <c r="C31" s="214"/>
      <c r="D31" s="215">
        <v>46782.073035717345</v>
      </c>
      <c r="E31" s="215"/>
      <c r="F31" s="216">
        <v>3.4214053624935534</v>
      </c>
      <c r="G31" s="216">
        <v>44.191823670603561</v>
      </c>
      <c r="H31" s="216">
        <v>3.3089497657254685</v>
      </c>
      <c r="I31" s="216">
        <v>1.3171314664783706</v>
      </c>
      <c r="J31" s="216">
        <v>10.289807407513715</v>
      </c>
      <c r="K31" s="216">
        <v>4.7943730146077215</v>
      </c>
      <c r="L31" s="216">
        <v>1.129870885882672</v>
      </c>
      <c r="M31" s="216">
        <v>6.7343473025939238</v>
      </c>
      <c r="N31" s="216">
        <v>2.1263875366545615</v>
      </c>
      <c r="O31" s="216">
        <v>1.3487974479259957</v>
      </c>
      <c r="P31" s="216">
        <v>21.33710613952033</v>
      </c>
      <c r="Q31" s="216"/>
      <c r="R31" s="216">
        <v>47.423349030436206</v>
      </c>
      <c r="S31" s="163"/>
    </row>
    <row r="32" spans="1:19">
      <c r="A32" s="214" t="s">
        <v>93</v>
      </c>
      <c r="B32" s="215">
        <v>201498.94791917663</v>
      </c>
      <c r="C32" s="214"/>
      <c r="D32" s="215">
        <v>285758.71717858565</v>
      </c>
      <c r="E32" s="215"/>
      <c r="F32" s="216">
        <v>1.3346647385286823</v>
      </c>
      <c r="G32" s="216">
        <v>54.877372093866761</v>
      </c>
      <c r="H32" s="216">
        <v>1.6207895168071034</v>
      </c>
      <c r="I32" s="216">
        <v>1.1057510501149257</v>
      </c>
      <c r="J32" s="216">
        <v>3.2959899224140567</v>
      </c>
      <c r="K32" s="216">
        <v>5.3893492090933393</v>
      </c>
      <c r="L32" s="216">
        <v>0.9665404453693669</v>
      </c>
      <c r="M32" s="216">
        <v>3.6381191985976149</v>
      </c>
      <c r="N32" s="216">
        <v>1.5606539081305553</v>
      </c>
      <c r="O32" s="216">
        <v>0.75678109359731105</v>
      </c>
      <c r="P32" s="216">
        <v>25.453988823480323</v>
      </c>
      <c r="Q32" s="216"/>
      <c r="R32" s="216">
        <v>65.483746030754844</v>
      </c>
      <c r="S32" s="163"/>
    </row>
    <row r="33" spans="1:19">
      <c r="A33" s="214" t="s">
        <v>94</v>
      </c>
      <c r="B33" s="215">
        <v>20107.174712054475</v>
      </c>
      <c r="C33" s="214"/>
      <c r="D33" s="215">
        <v>19888.136931642555</v>
      </c>
      <c r="E33" s="215"/>
      <c r="F33" s="216">
        <v>11.869319341823907</v>
      </c>
      <c r="G33" s="216">
        <v>10.950000583315671</v>
      </c>
      <c r="H33" s="216">
        <v>12.360395259112277</v>
      </c>
      <c r="I33" s="216">
        <v>8.381606820147077</v>
      </c>
      <c r="J33" s="216">
        <v>16.789365660649338</v>
      </c>
      <c r="K33" s="216">
        <v>5.354068333116806</v>
      </c>
      <c r="L33" s="216">
        <v>4.3338026081553567</v>
      </c>
      <c r="M33" s="216">
        <v>9.8043084958868008</v>
      </c>
      <c r="N33" s="216">
        <v>5.8102468258329969</v>
      </c>
      <c r="O33" s="216">
        <v>2.5377419594613833</v>
      </c>
      <c r="P33" s="216">
        <v>11.809144112498302</v>
      </c>
      <c r="Q33" s="216"/>
      <c r="R33" s="216">
        <v>40.930082634686478</v>
      </c>
      <c r="S33" s="163"/>
    </row>
    <row r="34" spans="1:19">
      <c r="A34" s="214"/>
      <c r="B34" s="163"/>
      <c r="C34" s="214"/>
      <c r="D34" s="163"/>
      <c r="E34" s="163"/>
      <c r="F34" s="229"/>
      <c r="G34" s="216"/>
      <c r="H34" s="216"/>
      <c r="I34" s="216"/>
      <c r="J34" s="216"/>
      <c r="K34" s="216"/>
      <c r="L34" s="216"/>
      <c r="M34" s="216"/>
      <c r="N34" s="216"/>
      <c r="O34" s="216"/>
      <c r="P34" s="216"/>
      <c r="Q34" s="216"/>
      <c r="R34" s="216"/>
      <c r="S34" s="163"/>
    </row>
    <row r="35" spans="1:19">
      <c r="A35" s="218" t="s">
        <v>101</v>
      </c>
      <c r="B35" s="230">
        <v>22305.295262261872</v>
      </c>
      <c r="C35" s="218"/>
      <c r="D35" s="230">
        <v>23840.876259790861</v>
      </c>
      <c r="E35" s="230"/>
      <c r="F35" s="231">
        <v>11.111699759458272</v>
      </c>
      <c r="G35" s="231">
        <v>18.374261874885107</v>
      </c>
      <c r="H35" s="231">
        <v>9.7719970807741596</v>
      </c>
      <c r="I35" s="231">
        <v>7.418628990112035</v>
      </c>
      <c r="J35" s="231">
        <v>13.12722968800735</v>
      </c>
      <c r="K35" s="231">
        <v>6.1182421838776531</v>
      </c>
      <c r="L35" s="231">
        <v>4.6632365159674567</v>
      </c>
      <c r="M35" s="231">
        <v>9.2370724092682703</v>
      </c>
      <c r="N35" s="231">
        <v>4.3152163294806032</v>
      </c>
      <c r="O35" s="231">
        <v>2.4816477144017712</v>
      </c>
      <c r="P35" s="231">
        <v>13.380767453766826</v>
      </c>
      <c r="Q35" s="231"/>
      <c r="R35" s="231">
        <v>42.48891819749965</v>
      </c>
      <c r="S35" s="165"/>
    </row>
    <row r="36" spans="1:19">
      <c r="A36" s="163"/>
      <c r="B36" s="163"/>
      <c r="C36" s="163"/>
      <c r="D36" s="163"/>
      <c r="E36" s="163"/>
      <c r="F36" s="166"/>
      <c r="G36" s="166"/>
      <c r="H36" s="166"/>
      <c r="I36" s="166"/>
      <c r="J36" s="166"/>
      <c r="K36" s="166"/>
      <c r="L36" s="166"/>
      <c r="M36" s="166"/>
      <c r="N36" s="166"/>
      <c r="O36" s="166"/>
      <c r="P36" s="166"/>
      <c r="Q36" s="166"/>
      <c r="R36" s="166"/>
      <c r="S36" s="163"/>
    </row>
    <row r="37" spans="1:19">
      <c r="A37" s="245" t="s">
        <v>111</v>
      </c>
      <c r="B37" s="233" t="s">
        <v>0</v>
      </c>
      <c r="C37" s="232"/>
      <c r="D37" s="234">
        <v>6.8843787068222504</v>
      </c>
      <c r="E37" s="234"/>
      <c r="F37" s="235">
        <v>2.9934596365045354</v>
      </c>
      <c r="G37" s="235">
        <v>13.346946497354553</v>
      </c>
      <c r="H37" s="235">
        <v>5.491014936771303</v>
      </c>
      <c r="I37" s="235">
        <v>3.8462388032745509</v>
      </c>
      <c r="J37" s="235">
        <v>10.2783308644733</v>
      </c>
      <c r="K37" s="235">
        <v>0.5307607671427863</v>
      </c>
      <c r="L37" s="235">
        <v>8.7648762435017904</v>
      </c>
      <c r="M37" s="235">
        <v>5.9445837947745455</v>
      </c>
      <c r="N37" s="235">
        <v>0.32453151107352302</v>
      </c>
      <c r="O37" s="235">
        <v>5.3382609250642021</v>
      </c>
      <c r="P37" s="235">
        <v>7.0510664257525546</v>
      </c>
      <c r="Q37" s="235"/>
      <c r="R37" s="235">
        <v>5.7258195299424708</v>
      </c>
      <c r="S37" s="166"/>
    </row>
    <row r="38" spans="1:19">
      <c r="A38" s="195"/>
      <c r="B38" s="195"/>
      <c r="C38" s="195"/>
      <c r="D38" s="163"/>
      <c r="E38" s="163"/>
      <c r="F38" s="163"/>
      <c r="G38" s="195"/>
      <c r="H38" s="195"/>
      <c r="I38" s="195"/>
      <c r="J38" s="195"/>
      <c r="K38" s="195"/>
      <c r="L38" s="195"/>
      <c r="M38" s="195"/>
      <c r="N38" s="195"/>
      <c r="O38" s="195"/>
      <c r="P38" s="195"/>
      <c r="Q38" s="236"/>
      <c r="R38" s="236"/>
      <c r="S38" s="163"/>
    </row>
    <row r="39" spans="1:19">
      <c r="A39" s="237"/>
      <c r="B39" s="237"/>
      <c r="C39" s="237"/>
      <c r="D39" s="238"/>
      <c r="E39" s="238"/>
      <c r="F39" s="239"/>
      <c r="G39" s="240"/>
      <c r="H39" s="240"/>
      <c r="I39" s="240"/>
      <c r="J39" s="240"/>
      <c r="K39" s="240"/>
      <c r="L39" s="240"/>
      <c r="M39" s="240"/>
      <c r="N39" s="240"/>
      <c r="O39" s="240"/>
      <c r="P39" s="240"/>
      <c r="Q39" s="240"/>
      <c r="R39" s="239"/>
      <c r="S39" s="163"/>
    </row>
    <row r="40" spans="1:19">
      <c r="A40" s="241" t="s">
        <v>95</v>
      </c>
      <c r="B40" s="241"/>
      <c r="C40" s="241"/>
      <c r="D40" s="163"/>
      <c r="E40" s="163"/>
      <c r="F40" s="163"/>
      <c r="G40" s="163"/>
      <c r="H40" s="163"/>
      <c r="I40" s="163"/>
      <c r="J40" s="163"/>
      <c r="K40" s="163"/>
      <c r="L40" s="163"/>
      <c r="M40" s="163"/>
      <c r="N40" s="163"/>
      <c r="O40" s="163"/>
      <c r="P40" s="163"/>
      <c r="Q40" s="163"/>
      <c r="R40" s="163"/>
      <c r="S40" s="163"/>
    </row>
    <row r="41" spans="1:19">
      <c r="A41" s="242" t="s">
        <v>96</v>
      </c>
      <c r="B41" s="242"/>
      <c r="C41" s="242"/>
      <c r="D41" s="167"/>
      <c r="E41" s="167"/>
      <c r="F41" s="167"/>
      <c r="G41" s="167"/>
      <c r="H41" s="167"/>
      <c r="I41" s="167"/>
      <c r="J41" s="167"/>
      <c r="K41" s="167"/>
      <c r="L41" s="167"/>
      <c r="M41" s="167"/>
      <c r="N41" s="167"/>
      <c r="O41" s="167"/>
      <c r="P41" s="167"/>
      <c r="Q41" s="167"/>
      <c r="R41" s="167"/>
      <c r="S41" s="163"/>
    </row>
    <row r="42" spans="1:19">
      <c r="A42" s="243" t="s">
        <v>97</v>
      </c>
      <c r="B42" s="243"/>
      <c r="C42" s="243"/>
      <c r="D42" s="167"/>
      <c r="E42" s="167"/>
      <c r="F42" s="167"/>
      <c r="G42" s="167"/>
      <c r="H42" s="167"/>
      <c r="I42" s="167"/>
      <c r="J42" s="167"/>
      <c r="K42" s="167"/>
      <c r="L42" s="167"/>
      <c r="M42" s="167"/>
      <c r="N42" s="167"/>
      <c r="O42" s="167"/>
      <c r="P42" s="167"/>
      <c r="Q42" s="167"/>
      <c r="R42" s="167"/>
      <c r="S42" s="163"/>
    </row>
    <row r="43" spans="1:19">
      <c r="A43" s="243" t="s">
        <v>98</v>
      </c>
      <c r="B43" s="243"/>
      <c r="C43" s="243"/>
      <c r="D43" s="163"/>
      <c r="E43" s="163"/>
      <c r="F43" s="163"/>
      <c r="G43" s="163"/>
      <c r="H43" s="163"/>
      <c r="I43" s="163"/>
      <c r="J43" s="163"/>
      <c r="K43" s="163"/>
      <c r="L43" s="163"/>
      <c r="M43" s="163"/>
      <c r="N43" s="163"/>
      <c r="O43" s="163"/>
      <c r="P43" s="163"/>
      <c r="Q43" s="163"/>
      <c r="R43" s="163"/>
      <c r="S43" s="163"/>
    </row>
    <row r="44" spans="1:19">
      <c r="A44" s="237" t="s">
        <v>99</v>
      </c>
      <c r="B44" s="237"/>
      <c r="C44" s="237"/>
      <c r="D44" s="163"/>
      <c r="E44" s="163"/>
      <c r="F44" s="163"/>
      <c r="G44" s="163"/>
      <c r="H44" s="163"/>
      <c r="I44" s="163"/>
      <c r="J44" s="163"/>
      <c r="K44" s="163"/>
      <c r="L44" s="163"/>
      <c r="M44" s="163"/>
      <c r="N44" s="163"/>
      <c r="O44" s="163"/>
      <c r="P44" s="163"/>
      <c r="Q44" s="163"/>
      <c r="R44" s="163"/>
      <c r="S44" s="163"/>
    </row>
    <row r="45" spans="1:19">
      <c r="B45" s="244"/>
      <c r="C45" s="244"/>
      <c r="D45" s="163"/>
      <c r="E45" s="163"/>
      <c r="F45" s="163"/>
      <c r="G45" s="163"/>
      <c r="H45" s="163"/>
      <c r="I45" s="163"/>
      <c r="J45" s="163"/>
      <c r="K45" s="163"/>
      <c r="L45" s="163"/>
      <c r="M45" s="163"/>
      <c r="N45" s="163"/>
      <c r="O45" s="163"/>
      <c r="P45" s="163"/>
      <c r="Q45" s="163"/>
      <c r="R45" s="163"/>
      <c r="S45" s="163"/>
    </row>
    <row r="46" spans="1:19">
      <c r="A46" s="244" t="s">
        <v>110</v>
      </c>
    </row>
  </sheetData>
  <mergeCells count="3">
    <mergeCell ref="J6:L6"/>
    <mergeCell ref="A1:R1"/>
    <mergeCell ref="F4:P4"/>
  </mergeCells>
  <pageMargins left="0.70866141732283472" right="0.70866141732283472" top="0.74803149606299213" bottom="0.74803149606299213" header="0.31496062992125984" footer="0.31496062992125984"/>
  <pageSetup paperSize="9" scale="67"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zoomScale="75" workbookViewId="0"/>
  </sheetViews>
  <sheetFormatPr defaultColWidth="9.140625" defaultRowHeight="12.75"/>
  <cols>
    <col min="1" max="1" width="41.7109375" style="1" customWidth="1"/>
    <col min="2" max="6" width="9.85546875" style="1" customWidth="1"/>
    <col min="7" max="7" width="11.5703125" style="16" customWidth="1"/>
    <col min="8" max="8" width="11.5703125" style="162" customWidth="1"/>
    <col min="9" max="9" width="11.140625" style="1" customWidth="1"/>
    <col min="10" max="10" width="10" style="1" bestFit="1" customWidth="1"/>
    <col min="11" max="16384" width="9.140625" style="1"/>
  </cols>
  <sheetData>
    <row r="1" spans="1:14">
      <c r="A1" s="124" t="s">
        <v>119</v>
      </c>
      <c r="B1" s="122"/>
      <c r="C1" s="122"/>
      <c r="D1" s="122"/>
      <c r="E1" s="122"/>
      <c r="F1" s="122"/>
      <c r="G1" s="123"/>
      <c r="H1" s="123"/>
    </row>
    <row r="2" spans="1:14">
      <c r="A2" s="124"/>
      <c r="B2" s="122"/>
      <c r="C2" s="122"/>
      <c r="D2" s="122"/>
      <c r="E2" s="122"/>
      <c r="F2" s="122"/>
      <c r="G2" s="123"/>
      <c r="H2" s="123"/>
    </row>
    <row r="3" spans="1:14">
      <c r="A3" s="124"/>
      <c r="B3" s="124"/>
      <c r="E3" s="124"/>
      <c r="F3" s="124"/>
      <c r="G3" s="123"/>
      <c r="H3" s="125" t="s">
        <v>120</v>
      </c>
    </row>
    <row r="4" spans="1:14" ht="29.25" customHeight="1">
      <c r="A4" s="126"/>
      <c r="B4" s="32">
        <v>2009</v>
      </c>
      <c r="C4" s="32">
        <v>2010</v>
      </c>
      <c r="D4" s="32">
        <v>2011</v>
      </c>
      <c r="E4" s="32">
        <v>2012</v>
      </c>
      <c r="F4" s="32">
        <v>2013</v>
      </c>
      <c r="G4" s="33" t="s">
        <v>114</v>
      </c>
      <c r="H4" s="33" t="s">
        <v>122</v>
      </c>
      <c r="I4" s="10"/>
    </row>
    <row r="5" spans="1:14">
      <c r="B5" s="9"/>
      <c r="C5" s="9"/>
      <c r="D5" s="9"/>
      <c r="E5" s="9"/>
      <c r="F5" s="9"/>
      <c r="G5" s="127"/>
      <c r="H5" s="127"/>
      <c r="I5" s="10"/>
    </row>
    <row r="6" spans="1:14">
      <c r="B6" s="266" t="s">
        <v>118</v>
      </c>
      <c r="C6" s="266"/>
      <c r="D6" s="266"/>
      <c r="E6" s="266"/>
      <c r="F6" s="266"/>
      <c r="G6" s="266"/>
      <c r="H6" s="266"/>
      <c r="I6" s="10"/>
    </row>
    <row r="7" spans="1:14">
      <c r="B7" s="9"/>
      <c r="C7" s="124"/>
      <c r="D7" s="9"/>
      <c r="E7" s="9"/>
      <c r="F7" s="9"/>
      <c r="G7" s="127"/>
      <c r="H7" s="127"/>
      <c r="I7" s="10"/>
    </row>
    <row r="8" spans="1:14" ht="15">
      <c r="A8" s="128" t="s">
        <v>128</v>
      </c>
      <c r="B8" s="129">
        <v>14081.263000000001</v>
      </c>
      <c r="C8" s="129">
        <v>14515</v>
      </c>
      <c r="D8" s="129">
        <v>14699.268</v>
      </c>
      <c r="E8" s="129">
        <v>14438</v>
      </c>
      <c r="F8" s="129">
        <v>14191.311</v>
      </c>
      <c r="G8" s="130">
        <v>0.19481019646145903</v>
      </c>
      <c r="H8" s="130">
        <v>-1.7086092256545247</v>
      </c>
      <c r="I8" s="8"/>
    </row>
    <row r="9" spans="1:14">
      <c r="A9" s="128"/>
      <c r="B9" s="129"/>
      <c r="C9" s="129"/>
      <c r="D9" s="131"/>
      <c r="E9" s="131"/>
      <c r="F9" s="131"/>
      <c r="G9" s="130"/>
      <c r="H9" s="130"/>
      <c r="I9" s="8"/>
    </row>
    <row r="10" spans="1:14" ht="15">
      <c r="A10" s="128" t="s">
        <v>148</v>
      </c>
      <c r="B10" s="129">
        <v>13830</v>
      </c>
      <c r="C10" s="129">
        <v>14265</v>
      </c>
      <c r="D10" s="129">
        <v>14522</v>
      </c>
      <c r="E10" s="129">
        <v>14273</v>
      </c>
      <c r="F10" s="129">
        <v>14042</v>
      </c>
      <c r="G10" s="130">
        <v>0.38104144698916098</v>
      </c>
      <c r="H10" s="130">
        <v>-1.6184404119666502</v>
      </c>
      <c r="I10" s="8"/>
    </row>
    <row r="11" spans="1:14">
      <c r="A11" s="128" t="s">
        <v>41</v>
      </c>
      <c r="B11" s="129">
        <v>5445</v>
      </c>
      <c r="C11" s="129">
        <v>5730</v>
      </c>
      <c r="D11" s="129">
        <v>5700</v>
      </c>
      <c r="E11" s="129">
        <v>5770</v>
      </c>
      <c r="F11" s="129">
        <v>5705</v>
      </c>
      <c r="G11" s="130">
        <v>1.1729564837828388</v>
      </c>
      <c r="H11" s="130">
        <v>-1.1265164644714039</v>
      </c>
      <c r="I11" s="106"/>
    </row>
    <row r="12" spans="1:14">
      <c r="A12" s="132" t="s">
        <v>42</v>
      </c>
      <c r="B12" s="129">
        <v>2555</v>
      </c>
      <c r="C12" s="129">
        <v>2595</v>
      </c>
      <c r="D12" s="129">
        <v>2735</v>
      </c>
      <c r="E12" s="129">
        <v>2871</v>
      </c>
      <c r="F12" s="129">
        <v>2900</v>
      </c>
      <c r="G12" s="130">
        <v>3.2171286248662279</v>
      </c>
      <c r="H12" s="130">
        <v>1.0101010101010102</v>
      </c>
      <c r="I12" s="8"/>
    </row>
    <row r="13" spans="1:14">
      <c r="A13" s="132" t="s">
        <v>43</v>
      </c>
      <c r="B13" s="129">
        <v>1585</v>
      </c>
      <c r="C13" s="129">
        <v>1698</v>
      </c>
      <c r="D13" s="129">
        <v>1730</v>
      </c>
      <c r="E13" s="129">
        <v>1650</v>
      </c>
      <c r="F13" s="129">
        <v>1615</v>
      </c>
      <c r="G13" s="130">
        <v>0.46986414960268341</v>
      </c>
      <c r="H13" s="130">
        <v>-2.1212121212121215</v>
      </c>
      <c r="I13" s="8"/>
    </row>
    <row r="14" spans="1:14">
      <c r="A14" s="132" t="s">
        <v>44</v>
      </c>
      <c r="B14" s="129">
        <v>1305</v>
      </c>
      <c r="C14" s="129">
        <v>1437</v>
      </c>
      <c r="D14" s="129">
        <v>1235</v>
      </c>
      <c r="E14" s="129">
        <v>1249</v>
      </c>
      <c r="F14" s="129">
        <v>1190</v>
      </c>
      <c r="G14" s="130">
        <v>-2.2798528154179598</v>
      </c>
      <c r="H14" s="130">
        <v>-4.723779023218575</v>
      </c>
      <c r="I14" s="8"/>
    </row>
    <row r="15" spans="1:14">
      <c r="A15" s="128" t="s">
        <v>45</v>
      </c>
      <c r="B15" s="129">
        <v>3180</v>
      </c>
      <c r="C15" s="129">
        <v>3241</v>
      </c>
      <c r="D15" s="129">
        <v>3460</v>
      </c>
      <c r="E15" s="129">
        <v>3360</v>
      </c>
      <c r="F15" s="129">
        <v>3325</v>
      </c>
      <c r="G15" s="130">
        <v>1.1209479962000835</v>
      </c>
      <c r="H15" s="130">
        <v>-1.0416666666666665</v>
      </c>
      <c r="I15" s="106"/>
    </row>
    <row r="16" spans="1:14">
      <c r="A16" s="128" t="s">
        <v>46</v>
      </c>
      <c r="B16" s="129">
        <v>3635</v>
      </c>
      <c r="C16" s="129">
        <v>3683</v>
      </c>
      <c r="D16" s="129">
        <v>3755</v>
      </c>
      <c r="E16" s="129">
        <v>3585</v>
      </c>
      <c r="F16" s="129">
        <v>3605</v>
      </c>
      <c r="G16" s="130">
        <v>-0.20696902933382555</v>
      </c>
      <c r="H16" s="130">
        <v>0.55788005578800559</v>
      </c>
      <c r="I16" s="106"/>
      <c r="N16" s="78"/>
    </row>
    <row r="17" spans="1:15">
      <c r="A17" s="132" t="s">
        <v>47</v>
      </c>
      <c r="B17" s="129">
        <v>2630</v>
      </c>
      <c r="C17" s="129">
        <v>2673</v>
      </c>
      <c r="D17" s="129">
        <v>2725</v>
      </c>
      <c r="E17" s="129">
        <v>2640</v>
      </c>
      <c r="F17" s="129">
        <v>2750</v>
      </c>
      <c r="G17" s="130">
        <v>1.1216707145734306</v>
      </c>
      <c r="H17" s="130">
        <v>4.1666666666666661</v>
      </c>
      <c r="I17" s="8"/>
    </row>
    <row r="18" spans="1:15">
      <c r="A18" s="132" t="s">
        <v>48</v>
      </c>
      <c r="B18" s="129">
        <v>1005</v>
      </c>
      <c r="C18" s="129">
        <v>1010</v>
      </c>
      <c r="D18" s="129">
        <v>998</v>
      </c>
      <c r="E18" s="129">
        <v>795</v>
      </c>
      <c r="F18" s="129">
        <v>855</v>
      </c>
      <c r="G18" s="130">
        <v>-3.9604728281564805</v>
      </c>
      <c r="H18" s="130">
        <v>7.5471698113207548</v>
      </c>
      <c r="I18" s="8"/>
    </row>
    <row r="19" spans="1:15">
      <c r="A19" s="128" t="s">
        <v>49</v>
      </c>
      <c r="B19" s="129">
        <v>1570</v>
      </c>
      <c r="C19" s="129">
        <v>1611</v>
      </c>
      <c r="D19" s="129">
        <v>1607</v>
      </c>
      <c r="E19" s="129">
        <v>1558</v>
      </c>
      <c r="F19" s="129">
        <v>1407</v>
      </c>
      <c r="G19" s="130">
        <v>-2.7031878373839358</v>
      </c>
      <c r="H19" s="130">
        <v>-9.6919127086007713</v>
      </c>
      <c r="I19" s="106"/>
    </row>
    <row r="20" spans="1:15">
      <c r="A20" s="128"/>
      <c r="B20" s="8"/>
      <c r="C20" s="8"/>
      <c r="D20" s="8"/>
      <c r="E20" s="8"/>
      <c r="F20" s="133"/>
      <c r="G20" s="134"/>
      <c r="H20" s="135"/>
      <c r="I20" s="136"/>
    </row>
    <row r="21" spans="1:15" ht="15">
      <c r="B21" s="267" t="s">
        <v>143</v>
      </c>
      <c r="C21" s="267"/>
      <c r="D21" s="267"/>
      <c r="E21" s="267"/>
      <c r="F21" s="267"/>
      <c r="G21" s="267"/>
      <c r="H21" s="267"/>
      <c r="I21" s="38"/>
    </row>
    <row r="22" spans="1:15">
      <c r="B22" s="38"/>
      <c r="C22" s="38"/>
      <c r="D22" s="38"/>
      <c r="E22" s="38"/>
      <c r="F22" s="38"/>
      <c r="G22" s="55"/>
      <c r="H22" s="135"/>
      <c r="I22" s="10"/>
    </row>
    <row r="23" spans="1:15" ht="15">
      <c r="A23" s="128" t="s">
        <v>129</v>
      </c>
      <c r="B23" s="137">
        <v>33458.28</v>
      </c>
      <c r="C23" s="137">
        <v>33961.760000000002</v>
      </c>
      <c r="D23" s="137">
        <v>35578.68</v>
      </c>
      <c r="E23" s="137">
        <v>32278.15</v>
      </c>
      <c r="F23" s="138" t="s">
        <v>0</v>
      </c>
      <c r="G23" s="130">
        <v>-1.1898235746060082</v>
      </c>
      <c r="H23" s="130">
        <v>-9.2767072864985387</v>
      </c>
      <c r="I23" s="139"/>
      <c r="J23" s="129"/>
      <c r="K23" s="140"/>
      <c r="L23" s="140"/>
      <c r="M23" s="138"/>
      <c r="N23" s="141"/>
      <c r="O23" s="142"/>
    </row>
    <row r="24" spans="1:15">
      <c r="A24" s="128"/>
      <c r="B24" s="143"/>
      <c r="C24" s="143"/>
      <c r="D24" s="143"/>
      <c r="E24" s="143"/>
      <c r="F24" s="144"/>
      <c r="G24" s="130"/>
      <c r="H24" s="145"/>
      <c r="I24" s="139"/>
      <c r="J24" s="146"/>
      <c r="K24" s="147"/>
      <c r="L24" s="144"/>
      <c r="M24" s="144"/>
      <c r="N24" s="141"/>
      <c r="O24" s="148"/>
    </row>
    <row r="25" spans="1:15" ht="15">
      <c r="A25" s="128" t="s">
        <v>149</v>
      </c>
      <c r="B25" s="143">
        <v>21591.03</v>
      </c>
      <c r="C25" s="143">
        <v>21538.669000000002</v>
      </c>
      <c r="D25" s="143">
        <v>22491.41</v>
      </c>
      <c r="E25" s="143">
        <v>21647.75</v>
      </c>
      <c r="F25" s="144" t="s">
        <v>0</v>
      </c>
      <c r="G25" s="130">
        <v>8.7490660441535972E-2</v>
      </c>
      <c r="H25" s="145">
        <v>-3.7510320606845005</v>
      </c>
      <c r="I25" s="139"/>
      <c r="J25" s="146"/>
      <c r="K25" s="147"/>
      <c r="L25" s="147"/>
      <c r="M25" s="144"/>
      <c r="N25" s="141"/>
      <c r="O25" s="148"/>
    </row>
    <row r="26" spans="1:15">
      <c r="A26" s="128" t="s">
        <v>23</v>
      </c>
      <c r="B26" s="143">
        <v>319.99</v>
      </c>
      <c r="C26" s="143">
        <v>297.72000000000003</v>
      </c>
      <c r="D26" s="143">
        <v>303.06</v>
      </c>
      <c r="E26" s="143">
        <v>297.25</v>
      </c>
      <c r="F26" s="144"/>
      <c r="G26" s="130">
        <v>-2.4272634200583121</v>
      </c>
      <c r="H26" s="145">
        <v>-1.9171121230119454</v>
      </c>
      <c r="I26" s="139"/>
      <c r="J26" s="78"/>
      <c r="K26" s="147"/>
      <c r="L26" s="147"/>
      <c r="M26" s="144"/>
      <c r="N26" s="141"/>
      <c r="O26" s="148"/>
    </row>
    <row r="27" spans="1:15">
      <c r="A27" s="128" t="s">
        <v>7</v>
      </c>
      <c r="B27" s="143">
        <v>2943.54</v>
      </c>
      <c r="C27" s="143">
        <v>2936.78</v>
      </c>
      <c r="D27" s="143">
        <v>2855.78</v>
      </c>
      <c r="E27" s="143">
        <v>3513.82</v>
      </c>
      <c r="F27" s="144"/>
      <c r="G27" s="130">
        <v>6.0807356592002648</v>
      </c>
      <c r="H27" s="145">
        <v>23.042391220612231</v>
      </c>
      <c r="I27" s="139"/>
      <c r="J27" s="78"/>
      <c r="K27" s="147"/>
      <c r="L27" s="147"/>
      <c r="M27" s="144"/>
      <c r="N27" s="141"/>
      <c r="O27" s="148"/>
    </row>
    <row r="28" spans="1:15">
      <c r="A28" s="128" t="s">
        <v>6</v>
      </c>
      <c r="B28" s="143">
        <v>3708.68</v>
      </c>
      <c r="C28" s="143">
        <v>4011.73</v>
      </c>
      <c r="D28" s="143">
        <v>3858.48</v>
      </c>
      <c r="E28" s="143">
        <v>4239.43</v>
      </c>
      <c r="F28" s="144"/>
      <c r="G28" s="130">
        <v>4.5593084459301103</v>
      </c>
      <c r="H28" s="145">
        <v>9.8730588210901775</v>
      </c>
      <c r="I28" s="139"/>
      <c r="J28" s="78"/>
      <c r="K28" s="147"/>
      <c r="L28" s="147"/>
      <c r="M28" s="144"/>
      <c r="N28" s="141"/>
      <c r="O28" s="148"/>
    </row>
    <row r="29" spans="1:15">
      <c r="A29" s="128" t="s">
        <v>24</v>
      </c>
      <c r="B29" s="143">
        <v>8464.1</v>
      </c>
      <c r="C29" s="143">
        <v>8566.18</v>
      </c>
      <c r="D29" s="143">
        <v>9789.4599999999991</v>
      </c>
      <c r="E29" s="143">
        <v>7928.22</v>
      </c>
      <c r="F29" s="144" t="s">
        <v>0</v>
      </c>
      <c r="G29" s="130">
        <v>-2.1565774830153317</v>
      </c>
      <c r="H29" s="145">
        <v>-19.012693243549688</v>
      </c>
      <c r="I29" s="139"/>
      <c r="J29" s="149"/>
      <c r="K29" s="150"/>
      <c r="L29" s="150"/>
      <c r="M29" s="144"/>
      <c r="N29" s="141"/>
      <c r="O29" s="148"/>
    </row>
    <row r="30" spans="1:15">
      <c r="A30" s="128" t="s">
        <v>10</v>
      </c>
      <c r="B30" s="143">
        <v>1058.55</v>
      </c>
      <c r="C30" s="143">
        <v>956.99</v>
      </c>
      <c r="D30" s="143">
        <v>916.63</v>
      </c>
      <c r="E30" s="143">
        <v>948.4</v>
      </c>
      <c r="F30" s="144"/>
      <c r="G30" s="130">
        <v>-3.5963694693635806</v>
      </c>
      <c r="H30" s="145">
        <v>3.4659568200909834</v>
      </c>
      <c r="I30" s="139"/>
      <c r="J30" s="78"/>
      <c r="K30" s="147"/>
      <c r="L30" s="147"/>
      <c r="M30" s="144"/>
      <c r="N30" s="141"/>
      <c r="O30" s="148"/>
    </row>
    <row r="31" spans="1:15">
      <c r="A31" s="128" t="s">
        <v>25</v>
      </c>
      <c r="B31" s="143">
        <v>12.31</v>
      </c>
      <c r="C31" s="143">
        <v>13.96</v>
      </c>
      <c r="D31" s="143">
        <v>14.42</v>
      </c>
      <c r="E31" s="143">
        <v>16.25</v>
      </c>
      <c r="F31" s="144"/>
      <c r="G31" s="130">
        <v>9.6979312493739265</v>
      </c>
      <c r="H31" s="145">
        <v>12.690707350901526</v>
      </c>
      <c r="I31" s="139"/>
      <c r="J31" s="78"/>
      <c r="K31" s="147"/>
      <c r="L31" s="147"/>
      <c r="M31" s="144"/>
      <c r="N31" s="141"/>
      <c r="O31" s="148"/>
    </row>
    <row r="32" spans="1:15">
      <c r="A32" s="128" t="s">
        <v>11</v>
      </c>
      <c r="B32" s="143">
        <v>347.89</v>
      </c>
      <c r="C32" s="143">
        <v>349.32</v>
      </c>
      <c r="D32" s="143">
        <v>377.96</v>
      </c>
      <c r="E32" s="143">
        <v>228.71</v>
      </c>
      <c r="F32" s="144" t="s">
        <v>0</v>
      </c>
      <c r="G32" s="130">
        <v>-13.047700919211824</v>
      </c>
      <c r="H32" s="145">
        <v>-39.488305640808548</v>
      </c>
      <c r="I32" s="139"/>
      <c r="J32" s="78"/>
      <c r="K32" s="147"/>
      <c r="L32" s="147"/>
      <c r="M32" s="144"/>
      <c r="N32" s="141"/>
      <c r="O32" s="148"/>
    </row>
    <row r="33" spans="1:15">
      <c r="A33" s="151" t="s">
        <v>26</v>
      </c>
      <c r="B33" s="143">
        <v>61.6</v>
      </c>
      <c r="C33" s="143">
        <v>165.6</v>
      </c>
      <c r="D33" s="143">
        <v>68.599999999999994</v>
      </c>
      <c r="E33" s="143">
        <v>78.7</v>
      </c>
      <c r="F33" s="144" t="s">
        <v>0</v>
      </c>
      <c r="G33" s="130">
        <v>8.508728232339724</v>
      </c>
      <c r="H33" s="145">
        <v>14.723032069970859</v>
      </c>
      <c r="I33" s="139"/>
      <c r="J33" s="78"/>
      <c r="K33" s="147"/>
      <c r="L33" s="147"/>
      <c r="M33" s="144"/>
      <c r="N33" s="141"/>
      <c r="O33" s="148"/>
    </row>
    <row r="34" spans="1:15">
      <c r="A34" s="151" t="s">
        <v>27</v>
      </c>
      <c r="B34" s="143">
        <v>8.3000000000000007</v>
      </c>
      <c r="C34" s="143">
        <v>8.4</v>
      </c>
      <c r="D34" s="143">
        <v>8.1999999999999993</v>
      </c>
      <c r="E34" s="143">
        <v>7.8</v>
      </c>
      <c r="F34" s="144" t="s">
        <v>0</v>
      </c>
      <c r="G34" s="130">
        <v>-2.0497602283710892</v>
      </c>
      <c r="H34" s="145">
        <v>-4.8780487804877986</v>
      </c>
      <c r="I34" s="139"/>
      <c r="J34" s="78"/>
      <c r="K34" s="147"/>
      <c r="L34" s="147"/>
      <c r="M34" s="144"/>
      <c r="N34" s="141"/>
      <c r="O34" s="148"/>
    </row>
    <row r="35" spans="1:15">
      <c r="A35" s="151" t="s">
        <v>28</v>
      </c>
      <c r="B35" s="143">
        <v>2920</v>
      </c>
      <c r="C35" s="143">
        <v>2490</v>
      </c>
      <c r="D35" s="143">
        <v>2760</v>
      </c>
      <c r="E35" s="143">
        <v>2850</v>
      </c>
      <c r="F35" s="144" t="s">
        <v>0</v>
      </c>
      <c r="G35" s="130">
        <v>-0.80555857934513364</v>
      </c>
      <c r="H35" s="145">
        <v>3.2608695652173911</v>
      </c>
      <c r="I35" s="139"/>
      <c r="J35" s="78"/>
      <c r="K35" s="147"/>
      <c r="L35" s="147"/>
      <c r="M35" s="144"/>
      <c r="N35" s="141"/>
      <c r="O35" s="148"/>
    </row>
    <row r="36" spans="1:15">
      <c r="A36" s="128" t="s">
        <v>29</v>
      </c>
      <c r="B36" s="143">
        <v>1746.07</v>
      </c>
      <c r="C36" s="143">
        <v>1741.96</v>
      </c>
      <c r="D36" s="143">
        <v>1538.81</v>
      </c>
      <c r="E36" s="143">
        <v>1539.17</v>
      </c>
      <c r="F36" s="144" t="s">
        <v>0</v>
      </c>
      <c r="G36" s="130">
        <v>-4.1169928010045265</v>
      </c>
      <c r="H36" s="145">
        <v>2.3394701100209078E-2</v>
      </c>
      <c r="I36" s="139"/>
      <c r="J36" s="78"/>
      <c r="K36" s="147"/>
      <c r="L36" s="147"/>
      <c r="M36" s="144"/>
      <c r="N36" s="141"/>
      <c r="O36" s="148"/>
    </row>
    <row r="37" spans="1:15">
      <c r="A37" s="152"/>
      <c r="B37" s="153"/>
      <c r="C37" s="154"/>
      <c r="D37" s="154"/>
      <c r="E37" s="155"/>
      <c r="F37" s="156"/>
      <c r="G37" s="157"/>
      <c r="H37" s="158"/>
      <c r="J37" s="146"/>
      <c r="K37" s="147"/>
      <c r="L37" s="147"/>
      <c r="M37" s="144"/>
      <c r="N37" s="141"/>
      <c r="O37" s="148"/>
    </row>
    <row r="38" spans="1:15">
      <c r="A38" s="132"/>
      <c r="B38" s="146"/>
      <c r="C38" s="146"/>
      <c r="D38" s="146"/>
      <c r="E38" s="159"/>
      <c r="F38" s="6"/>
      <c r="G38" s="160"/>
      <c r="H38" s="160"/>
      <c r="I38" s="141"/>
    </row>
    <row r="39" spans="1:15" s="10" customFormat="1" ht="17.25" customHeight="1">
      <c r="A39" s="161" t="s">
        <v>130</v>
      </c>
      <c r="G39" s="15"/>
      <c r="H39" s="15"/>
    </row>
    <row r="40" spans="1:15" ht="39" customHeight="1">
      <c r="A40" s="264" t="s">
        <v>131</v>
      </c>
      <c r="B40" s="265"/>
      <c r="C40" s="265"/>
      <c r="D40" s="265"/>
      <c r="E40" s="265"/>
      <c r="F40" s="265"/>
      <c r="G40" s="265"/>
      <c r="H40" s="265"/>
    </row>
    <row r="41" spans="1:15" ht="15.75" customHeight="1">
      <c r="A41" s="264" t="s">
        <v>147</v>
      </c>
      <c r="B41" s="265"/>
      <c r="C41" s="265"/>
      <c r="D41" s="265"/>
      <c r="E41" s="265"/>
      <c r="F41" s="265"/>
      <c r="G41" s="265"/>
      <c r="H41" s="265"/>
    </row>
    <row r="42" spans="1:15">
      <c r="A42" s="262" t="s">
        <v>132</v>
      </c>
      <c r="B42" s="263"/>
      <c r="C42" s="263"/>
      <c r="D42" s="263"/>
      <c r="E42" s="263"/>
      <c r="F42" s="263"/>
      <c r="G42" s="263"/>
      <c r="H42" s="263"/>
    </row>
    <row r="43" spans="1:15">
      <c r="A43" s="15" t="s">
        <v>150</v>
      </c>
      <c r="G43" s="135"/>
    </row>
    <row r="44" spans="1:15">
      <c r="G44" s="135"/>
    </row>
    <row r="45" spans="1:15">
      <c r="G45" s="135"/>
    </row>
    <row r="46" spans="1:15">
      <c r="G46" s="135"/>
    </row>
    <row r="47" spans="1:15">
      <c r="G47" s="135"/>
    </row>
  </sheetData>
  <mergeCells count="5">
    <mergeCell ref="A42:H42"/>
    <mergeCell ref="A41:H41"/>
    <mergeCell ref="B6:H6"/>
    <mergeCell ref="B21:H21"/>
    <mergeCell ref="A40:H40"/>
  </mergeCells>
  <phoneticPr fontId="2" type="noConversion"/>
  <pageMargins left="0.47" right="0.75" top="0.59" bottom="1" header="0.5" footer="0.5"/>
  <pageSetup paperSize="9" scale="8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30"/>
  <sheetViews>
    <sheetView zoomScale="75" workbookViewId="0">
      <selection activeCell="A2" sqref="A2"/>
    </sheetView>
  </sheetViews>
  <sheetFormatPr defaultColWidth="24.28515625" defaultRowHeight="12.75"/>
  <cols>
    <col min="1" max="1" width="52.28515625" style="10" customWidth="1"/>
    <col min="2" max="6" width="12.5703125" style="10" customWidth="1"/>
    <col min="7" max="7" width="11" style="15" customWidth="1"/>
    <col min="8" max="8" width="14.28515625" style="15" customWidth="1"/>
    <col min="9" max="9" width="8.7109375" style="10" bestFit="1" customWidth="1"/>
    <col min="10" max="16384" width="24.28515625" style="10"/>
  </cols>
  <sheetData>
    <row r="1" spans="1:13" s="91" customFormat="1" ht="15">
      <c r="A1" s="91" t="s">
        <v>141</v>
      </c>
      <c r="B1" s="87"/>
      <c r="C1" s="88"/>
      <c r="D1" s="87"/>
      <c r="E1" s="87"/>
      <c r="F1" s="87"/>
      <c r="G1" s="89"/>
      <c r="H1" s="90"/>
    </row>
    <row r="2" spans="1:13" s="91" customFormat="1">
      <c r="B2" s="92"/>
      <c r="C2" s="93"/>
      <c r="D2" s="92"/>
      <c r="E2" s="92"/>
      <c r="F2" s="92"/>
      <c r="G2" s="94"/>
      <c r="H2" s="95"/>
    </row>
    <row r="3" spans="1:13" s="91" customFormat="1" ht="12.75" customHeight="1">
      <c r="A3" s="96"/>
      <c r="B3" s="272" t="s">
        <v>40</v>
      </c>
      <c r="C3" s="272"/>
      <c r="D3" s="272"/>
      <c r="E3" s="272"/>
      <c r="F3" s="272"/>
      <c r="G3" s="268" t="s">
        <v>113</v>
      </c>
      <c r="H3" s="270" t="s">
        <v>122</v>
      </c>
      <c r="I3" s="97"/>
    </row>
    <row r="4" spans="1:13" s="91" customFormat="1" ht="12.75" customHeight="1">
      <c r="A4" s="98"/>
      <c r="B4" s="99">
        <v>2009</v>
      </c>
      <c r="C4" s="99">
        <v>2010</v>
      </c>
      <c r="D4" s="99">
        <v>2011</v>
      </c>
      <c r="E4" s="99">
        <v>2012</v>
      </c>
      <c r="F4" s="99">
        <v>2013</v>
      </c>
      <c r="G4" s="269"/>
      <c r="H4" s="271"/>
      <c r="I4" s="97"/>
      <c r="L4" s="100"/>
      <c r="M4" s="101"/>
    </row>
    <row r="5" spans="1:13" s="91" customFormat="1">
      <c r="G5" s="102"/>
      <c r="H5" s="102"/>
      <c r="L5" s="100"/>
    </row>
    <row r="6" spans="1:13" s="91" customFormat="1" ht="13.5" customHeight="1">
      <c r="A6" s="91" t="s">
        <v>6</v>
      </c>
      <c r="B6" s="103">
        <v>301060</v>
      </c>
      <c r="C6" s="103">
        <v>240422.26</v>
      </c>
      <c r="D6" s="103">
        <v>150114.51999999999</v>
      </c>
      <c r="E6" s="103">
        <v>167242.42000000001</v>
      </c>
      <c r="F6" s="103">
        <v>205367.51</v>
      </c>
      <c r="G6" s="104">
        <v>-9.1197171480820067</v>
      </c>
      <c r="H6" s="104">
        <v>22.796303712897718</v>
      </c>
      <c r="I6" s="105"/>
      <c r="J6" s="106"/>
      <c r="L6" s="100"/>
    </row>
    <row r="7" spans="1:13" s="91" customFormat="1" ht="13.5" customHeight="1">
      <c r="A7" s="91" t="s">
        <v>7</v>
      </c>
      <c r="B7" s="103">
        <v>138081.57999999999</v>
      </c>
      <c r="C7" s="103">
        <v>109242.83</v>
      </c>
      <c r="D7" s="103">
        <v>111514.81</v>
      </c>
      <c r="E7" s="103">
        <v>115940.26</v>
      </c>
      <c r="F7" s="103">
        <v>130278.3</v>
      </c>
      <c r="G7" s="104">
        <v>-1.4437696900906349</v>
      </c>
      <c r="H7" s="104">
        <v>12.36674818566045</v>
      </c>
      <c r="I7" s="105"/>
      <c r="J7" s="106"/>
      <c r="L7" s="100"/>
    </row>
    <row r="8" spans="1:13" s="91" customFormat="1" ht="13.5" customHeight="1">
      <c r="A8" s="91" t="s">
        <v>8</v>
      </c>
      <c r="B8" s="103">
        <v>54411.41</v>
      </c>
      <c r="C8" s="103">
        <v>58091.73</v>
      </c>
      <c r="D8" s="103">
        <v>60074.080000000002</v>
      </c>
      <c r="E8" s="103">
        <v>56644.35</v>
      </c>
      <c r="F8" s="103">
        <v>43602.81</v>
      </c>
      <c r="G8" s="104">
        <v>-5.3858429252596984</v>
      </c>
      <c r="H8" s="104">
        <v>-23.023549568491831</v>
      </c>
      <c r="I8" s="105"/>
      <c r="J8" s="106"/>
      <c r="L8" s="100"/>
    </row>
    <row r="9" spans="1:13" s="91" customFormat="1" ht="13.5" customHeight="1">
      <c r="A9" s="91" t="s">
        <v>9</v>
      </c>
      <c r="B9" s="103">
        <v>28206.16</v>
      </c>
      <c r="C9" s="103">
        <v>24425.02</v>
      </c>
      <c r="D9" s="103">
        <v>27980.66</v>
      </c>
      <c r="E9" s="103">
        <v>33893.74</v>
      </c>
      <c r="F9" s="103">
        <v>35090.14</v>
      </c>
      <c r="G9" s="104">
        <v>5.6112745736134784</v>
      </c>
      <c r="H9" s="104">
        <v>3.529855365622093</v>
      </c>
      <c r="I9" s="105"/>
      <c r="J9" s="106"/>
      <c r="L9" s="107"/>
    </row>
    <row r="10" spans="1:13" s="91" customFormat="1" ht="13.5" customHeight="1">
      <c r="A10" s="91" t="s">
        <v>10</v>
      </c>
      <c r="B10" s="103">
        <v>40064.65</v>
      </c>
      <c r="C10" s="103">
        <v>27754.41</v>
      </c>
      <c r="D10" s="103">
        <v>26229.01</v>
      </c>
      <c r="E10" s="103">
        <v>25990.05</v>
      </c>
      <c r="F10" s="103">
        <v>34793.85</v>
      </c>
      <c r="G10" s="104">
        <v>-3.4648927486230385</v>
      </c>
      <c r="H10" s="104">
        <v>33.873732447609754</v>
      </c>
      <c r="I10" s="105"/>
      <c r="J10" s="106"/>
      <c r="L10" s="100"/>
    </row>
    <row r="11" spans="1:13" s="91" customFormat="1" ht="13.5" customHeight="1">
      <c r="A11" s="91" t="s">
        <v>11</v>
      </c>
      <c r="B11" s="103">
        <v>8453.01</v>
      </c>
      <c r="C11" s="103">
        <v>6683.96</v>
      </c>
      <c r="D11" s="103">
        <v>9527.16</v>
      </c>
      <c r="E11" s="103">
        <v>10452.08</v>
      </c>
      <c r="F11" s="103">
        <v>17332.02</v>
      </c>
      <c r="G11" s="104">
        <v>19.662879621397988</v>
      </c>
      <c r="H11" s="104">
        <v>65.823644671682587</v>
      </c>
      <c r="I11" s="105"/>
      <c r="J11" s="106"/>
    </row>
    <row r="12" spans="1:13" s="91" customFormat="1" ht="13.5" customHeight="1">
      <c r="A12" s="91" t="s">
        <v>12</v>
      </c>
      <c r="B12" s="103">
        <v>6402.1</v>
      </c>
      <c r="C12" s="103">
        <v>5823.93</v>
      </c>
      <c r="D12" s="103">
        <v>7156.87</v>
      </c>
      <c r="E12" s="103">
        <v>9005.92</v>
      </c>
      <c r="F12" s="103">
        <v>8971.61</v>
      </c>
      <c r="G12" s="104">
        <v>8.8020261975921379</v>
      </c>
      <c r="H12" s="104">
        <v>-0.38097162755164921</v>
      </c>
      <c r="I12" s="105"/>
      <c r="J12" s="106"/>
      <c r="L12" s="100"/>
    </row>
    <row r="13" spans="1:13" s="91" customFormat="1" ht="13.5" customHeight="1">
      <c r="A13" s="91" t="s">
        <v>13</v>
      </c>
      <c r="B13" s="103">
        <v>16948.189999999999</v>
      </c>
      <c r="C13" s="103">
        <v>16595.63</v>
      </c>
      <c r="D13" s="103">
        <v>18614.38</v>
      </c>
      <c r="E13" s="103">
        <v>17799.27</v>
      </c>
      <c r="F13" s="103">
        <v>14834.920000000002</v>
      </c>
      <c r="G13" s="104">
        <v>-3.2746140853901595</v>
      </c>
      <c r="H13" s="104">
        <v>-16.654334700243318</v>
      </c>
      <c r="I13" s="105"/>
      <c r="J13" s="106"/>
      <c r="L13" s="100"/>
    </row>
    <row r="14" spans="1:13" s="91" customFormat="1" ht="13.5" customHeight="1">
      <c r="A14" s="91" t="s">
        <v>14</v>
      </c>
      <c r="B14" s="103">
        <v>5926.25</v>
      </c>
      <c r="C14" s="103">
        <v>4963.3999999999996</v>
      </c>
      <c r="D14" s="103">
        <v>8641.1299999999992</v>
      </c>
      <c r="E14" s="103">
        <v>8503.99</v>
      </c>
      <c r="F14" s="103">
        <v>7739.05</v>
      </c>
      <c r="G14" s="104">
        <v>6.8998069827281849</v>
      </c>
      <c r="H14" s="104">
        <v>-8.9950717251548937</v>
      </c>
      <c r="I14" s="105"/>
      <c r="J14" s="106"/>
      <c r="L14" s="100"/>
    </row>
    <row r="15" spans="1:13" s="91" customFormat="1" ht="13.5" customHeight="1">
      <c r="A15" s="91" t="s">
        <v>15</v>
      </c>
      <c r="B15" s="103">
        <v>1763.88</v>
      </c>
      <c r="C15" s="103">
        <v>1845.83</v>
      </c>
      <c r="D15" s="103">
        <v>1754.28</v>
      </c>
      <c r="E15" s="103">
        <v>2672.89</v>
      </c>
      <c r="F15" s="103">
        <v>2222.08</v>
      </c>
      <c r="G15" s="103">
        <v>5.9430968196923617</v>
      </c>
      <c r="H15" s="108">
        <v>-16.866013939967601</v>
      </c>
      <c r="I15" s="105"/>
      <c r="J15" s="106"/>
      <c r="L15" s="100"/>
      <c r="M15" s="109"/>
    </row>
    <row r="16" spans="1:13" s="91" customFormat="1" ht="13.5" customHeight="1">
      <c r="A16" s="91" t="s">
        <v>16</v>
      </c>
      <c r="B16" s="103">
        <v>7481.79</v>
      </c>
      <c r="C16" s="103">
        <v>9223.17</v>
      </c>
      <c r="D16" s="103">
        <v>10159.08</v>
      </c>
      <c r="E16" s="103">
        <v>9805.94</v>
      </c>
      <c r="F16" s="103">
        <v>9083.91</v>
      </c>
      <c r="G16" s="104">
        <v>4.9703939598584101</v>
      </c>
      <c r="H16" s="104">
        <v>-7.3631900664291301</v>
      </c>
      <c r="I16" s="105"/>
      <c r="J16" s="106"/>
      <c r="L16" s="100"/>
    </row>
    <row r="17" spans="1:13" s="91" customFormat="1" ht="13.5" customHeight="1">
      <c r="A17" s="91" t="s">
        <v>17</v>
      </c>
      <c r="B17" s="103">
        <v>10679.12</v>
      </c>
      <c r="C17" s="103">
        <v>13747.72</v>
      </c>
      <c r="D17" s="103">
        <v>17867.89</v>
      </c>
      <c r="E17" s="103">
        <v>13321.54</v>
      </c>
      <c r="F17" s="103">
        <v>9621.31</v>
      </c>
      <c r="G17" s="104">
        <v>-2.574041918748704</v>
      </c>
      <c r="H17" s="104">
        <v>-27.77629313127462</v>
      </c>
      <c r="I17" s="105"/>
      <c r="J17" s="106"/>
      <c r="L17" s="100"/>
    </row>
    <row r="18" spans="1:13" s="91" customFormat="1" ht="13.5" customHeight="1">
      <c r="A18" s="91" t="s">
        <v>18</v>
      </c>
      <c r="B18" s="103">
        <v>2091.1799999999998</v>
      </c>
      <c r="C18" s="103">
        <v>1442</v>
      </c>
      <c r="D18" s="103">
        <v>1658.61</v>
      </c>
      <c r="E18" s="103">
        <v>1520.29</v>
      </c>
      <c r="F18" s="103">
        <v>863.46</v>
      </c>
      <c r="G18" s="104">
        <v>-19.83907837356227</v>
      </c>
      <c r="H18" s="104">
        <v>-43.204257082530297</v>
      </c>
      <c r="I18" s="105"/>
      <c r="J18" s="106"/>
      <c r="L18" s="100"/>
    </row>
    <row r="19" spans="1:13" s="91" customFormat="1" ht="13.5" customHeight="1">
      <c r="A19" s="91" t="s">
        <v>19</v>
      </c>
      <c r="B19" s="103">
        <v>10020.209999999999</v>
      </c>
      <c r="C19" s="103">
        <v>5759.04</v>
      </c>
      <c r="D19" s="103">
        <v>4508.12</v>
      </c>
      <c r="E19" s="103">
        <v>14445.71</v>
      </c>
      <c r="F19" s="103">
        <v>8525.9500000000007</v>
      </c>
      <c r="G19" s="104">
        <v>-3.9568292127421079</v>
      </c>
      <c r="H19" s="104">
        <v>-40.979363423466197</v>
      </c>
      <c r="I19" s="105"/>
      <c r="J19" s="106"/>
      <c r="L19" s="100"/>
    </row>
    <row r="20" spans="1:13" s="91" customFormat="1" ht="13.5" customHeight="1">
      <c r="A20" s="91" t="s">
        <v>20</v>
      </c>
      <c r="B20" s="103">
        <v>404.89000000001397</v>
      </c>
      <c r="C20" s="103">
        <v>1198.729999999865</v>
      </c>
      <c r="D20" s="103">
        <v>1278.3000000000466</v>
      </c>
      <c r="E20" s="103">
        <v>1403.0200000000768</v>
      </c>
      <c r="F20" s="103">
        <v>1024.8600000001024</v>
      </c>
      <c r="G20" s="104">
        <v>-79.935529200952658</v>
      </c>
      <c r="H20" s="104">
        <v>-26.953286482014061</v>
      </c>
      <c r="I20" s="105"/>
      <c r="J20" s="106"/>
    </row>
    <row r="21" spans="1:13" s="91" customFormat="1" ht="13.5" customHeight="1">
      <c r="A21" s="91" t="s">
        <v>21</v>
      </c>
      <c r="B21" s="103">
        <v>350.02</v>
      </c>
      <c r="C21" s="103">
        <v>228.18</v>
      </c>
      <c r="D21" s="103">
        <v>643.29999999999995</v>
      </c>
      <c r="E21" s="103">
        <v>957.91</v>
      </c>
      <c r="F21" s="103">
        <v>682.97</v>
      </c>
      <c r="G21" s="104">
        <v>18.189036368018296</v>
      </c>
      <c r="H21" s="104">
        <v>-28.702070131849545</v>
      </c>
      <c r="I21" s="105"/>
      <c r="J21" s="106"/>
      <c r="L21" s="100"/>
      <c r="M21" s="109"/>
    </row>
    <row r="22" spans="1:13" s="91" customFormat="1" ht="13.5" customHeight="1">
      <c r="F22" s="110"/>
      <c r="G22" s="90"/>
      <c r="H22" s="90"/>
      <c r="I22" s="111"/>
      <c r="L22" s="100"/>
      <c r="M22" s="109"/>
    </row>
    <row r="23" spans="1:13" s="87" customFormat="1" ht="13.5" customHeight="1">
      <c r="A23" s="87" t="s">
        <v>22</v>
      </c>
      <c r="B23" s="110">
        <v>632344.43999999994</v>
      </c>
      <c r="C23" s="110">
        <v>527447.84</v>
      </c>
      <c r="D23" s="110">
        <v>457722.2</v>
      </c>
      <c r="E23" s="110">
        <v>489599.38</v>
      </c>
      <c r="F23" s="110">
        <v>530034.75</v>
      </c>
      <c r="G23" s="112">
        <v>-4.3163662942891197</v>
      </c>
      <c r="H23" s="112">
        <v>8.2588687101687075</v>
      </c>
      <c r="I23" s="113"/>
      <c r="L23" s="88"/>
    </row>
    <row r="24" spans="1:13" s="91" customFormat="1" ht="13.5" customHeight="1">
      <c r="G24" s="114"/>
      <c r="H24" s="104"/>
      <c r="I24" s="115"/>
      <c r="L24" s="100"/>
    </row>
    <row r="25" spans="1:13" s="87" customFormat="1" ht="13.5" customHeight="1">
      <c r="A25" s="116" t="s">
        <v>152</v>
      </c>
      <c r="B25" s="110">
        <v>197.79606000000001</v>
      </c>
      <c r="C25" s="110">
        <v>182.17089000000001</v>
      </c>
      <c r="D25" s="110">
        <v>157.386</v>
      </c>
      <c r="E25" s="110">
        <v>188.93430000000001</v>
      </c>
      <c r="F25" s="110">
        <v>192.78</v>
      </c>
      <c r="G25" s="112">
        <v>-0.64011392393714672</v>
      </c>
      <c r="H25" s="112">
        <v>2.0354694727214664</v>
      </c>
      <c r="I25" s="117"/>
      <c r="L25" s="88"/>
    </row>
    <row r="26" spans="1:13" s="91" customFormat="1" ht="12.75" customHeight="1">
      <c r="A26" s="98"/>
      <c r="B26" s="98"/>
      <c r="C26" s="118"/>
      <c r="D26" s="98"/>
      <c r="E26" s="98"/>
      <c r="F26" s="98"/>
      <c r="G26" s="118"/>
      <c r="H26" s="98"/>
      <c r="I26" s="119"/>
      <c r="L26" s="100"/>
    </row>
    <row r="27" spans="1:13" s="91" customFormat="1" ht="12.75" customHeight="1">
      <c r="C27" s="100"/>
      <c r="G27" s="102"/>
      <c r="H27" s="90"/>
      <c r="I27" s="119"/>
      <c r="L27" s="100"/>
    </row>
    <row r="28" spans="1:13" s="91" customFormat="1" ht="14.25" customHeight="1">
      <c r="A28" s="120" t="s">
        <v>145</v>
      </c>
      <c r="C28" s="121"/>
      <c r="D28" s="121"/>
      <c r="E28" s="121"/>
      <c r="F28" s="121"/>
      <c r="G28" s="102"/>
      <c r="H28" s="90"/>
      <c r="L28" s="100"/>
    </row>
    <row r="29" spans="1:13" s="91" customFormat="1" ht="12.75" customHeight="1">
      <c r="A29" s="120"/>
      <c r="C29" s="121"/>
      <c r="D29" s="121"/>
      <c r="E29" s="121"/>
      <c r="F29" s="121"/>
      <c r="G29" s="102"/>
      <c r="H29" s="90"/>
      <c r="L29" s="100"/>
    </row>
    <row r="30" spans="1:13" s="91" customFormat="1" ht="12.75" customHeight="1">
      <c r="A30" s="90" t="s">
        <v>142</v>
      </c>
      <c r="C30" s="121"/>
      <c r="D30" s="121"/>
      <c r="E30" s="121"/>
      <c r="F30" s="121"/>
      <c r="G30" s="102"/>
      <c r="H30" s="90"/>
    </row>
  </sheetData>
  <mergeCells count="3">
    <mergeCell ref="G3:G4"/>
    <mergeCell ref="H3:H4"/>
    <mergeCell ref="B3:F3"/>
  </mergeCells>
  <phoneticPr fontId="2" type="noConversion"/>
  <pageMargins left="0.75" right="0.75" top="1" bottom="1" header="0.5" footer="0.5"/>
  <pageSetup paperSize="9" scale="94"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75" workbookViewId="0">
      <selection activeCell="A2" sqref="A2"/>
    </sheetView>
  </sheetViews>
  <sheetFormatPr defaultRowHeight="12.75"/>
  <cols>
    <col min="1" max="1" width="16.7109375" style="1" customWidth="1"/>
    <col min="2" max="2" width="9.7109375" style="1" bestFit="1" customWidth="1"/>
    <col min="3" max="6" width="9.28515625" style="1" bestFit="1" customWidth="1"/>
    <col min="7" max="7" width="12.42578125" style="16" customWidth="1"/>
    <col min="8" max="8" width="11.5703125" style="1" customWidth="1"/>
    <col min="9" max="16384" width="9.140625" style="1"/>
  </cols>
  <sheetData>
    <row r="1" spans="1:14">
      <c r="A1" s="273" t="s">
        <v>121</v>
      </c>
      <c r="B1" s="273"/>
      <c r="C1" s="273"/>
      <c r="D1" s="273"/>
      <c r="E1" s="273"/>
      <c r="F1" s="273"/>
      <c r="G1" s="273"/>
      <c r="H1" s="29"/>
    </row>
    <row r="2" spans="1:14">
      <c r="A2" s="192"/>
      <c r="B2" s="192"/>
      <c r="C2" s="192"/>
      <c r="D2" s="192"/>
      <c r="E2" s="192"/>
      <c r="F2" s="192"/>
      <c r="G2" s="192"/>
      <c r="H2" s="29"/>
    </row>
    <row r="3" spans="1:14">
      <c r="A3" s="29"/>
      <c r="B3" s="29"/>
      <c r="C3" s="29"/>
      <c r="D3" s="29"/>
      <c r="E3" s="29"/>
      <c r="F3" s="29"/>
      <c r="G3" s="36"/>
      <c r="H3" s="75" t="s">
        <v>120</v>
      </c>
    </row>
    <row r="4" spans="1:14" ht="27" customHeight="1">
      <c r="A4" s="31"/>
      <c r="B4" s="4">
        <v>2009</v>
      </c>
      <c r="C4" s="4">
        <v>2010</v>
      </c>
      <c r="D4" s="4">
        <v>2011</v>
      </c>
      <c r="E4" s="4">
        <v>2012</v>
      </c>
      <c r="F4" s="4">
        <v>2013</v>
      </c>
      <c r="G4" s="33" t="s">
        <v>113</v>
      </c>
      <c r="H4" s="33" t="s">
        <v>122</v>
      </c>
    </row>
    <row r="5" spans="1:14">
      <c r="A5" s="76"/>
      <c r="G5" s="77"/>
      <c r="H5" s="77"/>
    </row>
    <row r="6" spans="1:14">
      <c r="A6" s="29" t="s">
        <v>1</v>
      </c>
      <c r="B6" s="11">
        <v>726.1</v>
      </c>
      <c r="C6" s="11">
        <v>711.7</v>
      </c>
      <c r="D6" s="11">
        <v>719.06</v>
      </c>
      <c r="E6" s="11">
        <v>713.5</v>
      </c>
      <c r="F6" s="11">
        <v>741.23</v>
      </c>
      <c r="G6" s="11">
        <v>0.51691195648835286</v>
      </c>
      <c r="H6" s="11">
        <v>3.8864751226349012</v>
      </c>
      <c r="I6" s="7"/>
      <c r="K6" s="7"/>
      <c r="L6" s="7"/>
      <c r="N6" s="78"/>
    </row>
    <row r="7" spans="1:14">
      <c r="A7" s="29" t="s">
        <v>2</v>
      </c>
      <c r="B7" s="11">
        <v>250</v>
      </c>
      <c r="C7" s="11">
        <v>312</v>
      </c>
      <c r="D7" s="11">
        <v>239.3</v>
      </c>
      <c r="E7" s="11">
        <v>214.2</v>
      </c>
      <c r="F7" s="11">
        <v>198.8</v>
      </c>
      <c r="G7" s="11">
        <v>-5.5680206506123149</v>
      </c>
      <c r="H7" s="11">
        <v>-7.1895424836601203</v>
      </c>
      <c r="I7" s="7"/>
      <c r="K7" s="7"/>
      <c r="L7" s="7"/>
    </row>
    <row r="8" spans="1:14">
      <c r="A8" s="29" t="s">
        <v>3</v>
      </c>
      <c r="B8" s="11">
        <v>212.6</v>
      </c>
      <c r="C8" s="11">
        <v>196.4</v>
      </c>
      <c r="D8" s="11">
        <v>200.6</v>
      </c>
      <c r="E8" s="11">
        <v>169.4</v>
      </c>
      <c r="F8" s="11">
        <v>153.04</v>
      </c>
      <c r="G8" s="11">
        <v>-7.8892275812774137</v>
      </c>
      <c r="H8" s="11">
        <v>-9.657615112160574</v>
      </c>
      <c r="I8" s="7"/>
      <c r="K8" s="7"/>
      <c r="L8" s="7"/>
    </row>
    <row r="9" spans="1:14">
      <c r="A9" s="29"/>
      <c r="B9" s="11"/>
      <c r="C9" s="11"/>
      <c r="D9" s="11"/>
      <c r="E9" s="11"/>
      <c r="F9" s="11"/>
      <c r="G9" s="11"/>
      <c r="H9" s="11"/>
      <c r="I9" s="7"/>
    </row>
    <row r="10" spans="1:14">
      <c r="A10" s="79" t="s">
        <v>4</v>
      </c>
      <c r="B10" s="80">
        <v>1409.7</v>
      </c>
      <c r="C10" s="80">
        <v>1188.7</v>
      </c>
      <c r="D10" s="80">
        <v>1220.1000000000001</v>
      </c>
      <c r="E10" s="80">
        <v>1097.1000000000001</v>
      </c>
      <c r="F10" s="80">
        <v>1093.07</v>
      </c>
      <c r="G10" s="65">
        <v>-2.0749215669435328</v>
      </c>
      <c r="H10" s="65">
        <v>-0.36733205724183754</v>
      </c>
      <c r="K10" s="78"/>
    </row>
    <row r="11" spans="1:14">
      <c r="A11" s="81"/>
      <c r="B11" s="82"/>
      <c r="C11" s="82"/>
      <c r="D11" s="82"/>
      <c r="E11" s="82"/>
      <c r="F11" s="82"/>
      <c r="G11" s="83"/>
      <c r="H11" s="84"/>
    </row>
    <row r="12" spans="1:14">
      <c r="A12" s="29"/>
      <c r="B12" s="29"/>
      <c r="C12" s="63"/>
      <c r="D12" s="63"/>
      <c r="E12" s="63"/>
      <c r="F12" s="63"/>
      <c r="G12" s="42"/>
      <c r="H12" s="29"/>
    </row>
    <row r="13" spans="1:14">
      <c r="A13" s="36" t="s">
        <v>153</v>
      </c>
      <c r="B13" s="29"/>
      <c r="C13" s="29"/>
      <c r="D13" s="29"/>
      <c r="E13" s="29"/>
      <c r="F13" s="69"/>
      <c r="G13" s="85"/>
      <c r="H13" s="29"/>
    </row>
    <row r="17" spans="2:7">
      <c r="B17" s="10"/>
      <c r="G17" s="86"/>
    </row>
  </sheetData>
  <mergeCells count="1">
    <mergeCell ref="A1:G1"/>
  </mergeCells>
  <phoneticPr fontId="2" type="noConversion"/>
  <pageMargins left="0.75" right="0.75" top="1" bottom="1" header="0.5" footer="0.5"/>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zoomScale="75" zoomScaleNormal="75" workbookViewId="0">
      <selection activeCell="A2" sqref="A2"/>
    </sheetView>
  </sheetViews>
  <sheetFormatPr defaultRowHeight="12.75"/>
  <cols>
    <col min="1" max="1" width="19.7109375" style="1" customWidth="1"/>
    <col min="2" max="2" width="11.140625" style="1" customWidth="1"/>
    <col min="3" max="4" width="15.28515625" style="1" customWidth="1"/>
    <col min="5" max="5" width="11.140625" style="1" customWidth="1"/>
    <col min="6" max="16384" width="9.140625" style="1"/>
  </cols>
  <sheetData>
    <row r="1" spans="1:14" ht="15">
      <c r="A1" s="273" t="s">
        <v>133</v>
      </c>
      <c r="B1" s="273"/>
      <c r="C1" s="273"/>
      <c r="D1" s="273"/>
      <c r="E1" s="273"/>
      <c r="F1" s="273"/>
      <c r="G1" s="273"/>
    </row>
    <row r="2" spans="1:14">
      <c r="A2" s="192"/>
      <c r="B2" s="192"/>
      <c r="C2" s="192"/>
      <c r="D2" s="192"/>
      <c r="E2" s="192"/>
      <c r="F2" s="192"/>
      <c r="G2" s="192"/>
    </row>
    <row r="3" spans="1:14">
      <c r="E3" s="2" t="s">
        <v>146</v>
      </c>
    </row>
    <row r="4" spans="1:14">
      <c r="A4" s="3" t="s">
        <v>35</v>
      </c>
      <c r="B4" s="4" t="s">
        <v>31</v>
      </c>
      <c r="C4" s="4" t="s">
        <v>32</v>
      </c>
      <c r="D4" s="4" t="s">
        <v>33</v>
      </c>
      <c r="E4" s="4" t="s">
        <v>34</v>
      </c>
    </row>
    <row r="5" spans="1:14">
      <c r="A5" s="5"/>
      <c r="B5" s="6"/>
      <c r="C5" s="6"/>
      <c r="D5" s="6"/>
      <c r="E5" s="6"/>
    </row>
    <row r="6" spans="1:14">
      <c r="A6" s="5">
        <v>1990</v>
      </c>
      <c r="B6" s="7">
        <v>59.982322901782958</v>
      </c>
      <c r="C6" s="7">
        <v>47.729006176423994</v>
      </c>
      <c r="D6" s="7">
        <v>27.988670921793041</v>
      </c>
      <c r="E6" s="7">
        <v>135.69999999999999</v>
      </c>
    </row>
    <row r="7" spans="1:14">
      <c r="A7" s="5">
        <v>2000</v>
      </c>
      <c r="B7" s="7">
        <v>86.53</v>
      </c>
      <c r="C7" s="7">
        <v>46.06</v>
      </c>
      <c r="D7" s="7">
        <v>33.93</v>
      </c>
      <c r="E7" s="7">
        <v>166.52123758779243</v>
      </c>
    </row>
    <row r="8" spans="1:14">
      <c r="A8" s="5">
        <v>2008</v>
      </c>
      <c r="B8" s="8">
        <v>78.53</v>
      </c>
      <c r="C8" s="8">
        <v>23.73</v>
      </c>
      <c r="D8" s="8">
        <v>24.18</v>
      </c>
      <c r="E8" s="8">
        <v>126.44834742631311</v>
      </c>
    </row>
    <row r="9" spans="1:14">
      <c r="A9" s="5">
        <v>2009</v>
      </c>
      <c r="B9" s="8">
        <v>63.2</v>
      </c>
      <c r="C9" s="8">
        <v>28</v>
      </c>
      <c r="D9" s="8">
        <v>20.9</v>
      </c>
      <c r="E9" s="8">
        <v>112.12630882151376</v>
      </c>
    </row>
    <row r="10" spans="1:14">
      <c r="A10" s="5">
        <v>2010</v>
      </c>
      <c r="B10" s="8">
        <v>61.13</v>
      </c>
      <c r="C10" s="8">
        <v>27.52</v>
      </c>
      <c r="D10" s="8">
        <v>25.03</v>
      </c>
      <c r="E10" s="8">
        <v>112.39</v>
      </c>
    </row>
    <row r="11" spans="1:14">
      <c r="A11" s="5">
        <v>2011</v>
      </c>
      <c r="B11" s="8">
        <v>70.069999999999993</v>
      </c>
      <c r="C11" s="8">
        <v>30.08</v>
      </c>
      <c r="D11" s="8">
        <v>25.57</v>
      </c>
      <c r="E11" s="8">
        <v>126.18168695612442</v>
      </c>
    </row>
    <row r="12" spans="1:14">
      <c r="A12" s="5"/>
      <c r="B12" s="9"/>
      <c r="C12" s="9"/>
      <c r="D12" s="9"/>
      <c r="E12" s="9"/>
    </row>
    <row r="13" spans="1:14">
      <c r="A13" s="5">
        <v>2012</v>
      </c>
      <c r="B13" s="8">
        <v>83.55</v>
      </c>
      <c r="C13" s="8">
        <v>27.7</v>
      </c>
      <c r="D13" s="8">
        <v>22.94</v>
      </c>
      <c r="E13" s="8">
        <v>134.1885445252563</v>
      </c>
      <c r="F13" s="10"/>
      <c r="G13" s="10"/>
      <c r="H13" s="10"/>
      <c r="I13" s="10"/>
      <c r="J13" s="10"/>
      <c r="K13" s="10"/>
      <c r="L13" s="10"/>
      <c r="M13" s="10"/>
      <c r="N13" s="10"/>
    </row>
    <row r="14" spans="1:14">
      <c r="A14" s="5" t="s">
        <v>154</v>
      </c>
      <c r="B14" s="11">
        <v>172.17177522992009</v>
      </c>
      <c r="C14" s="11">
        <v>47.295203709478606</v>
      </c>
      <c r="D14" s="11">
        <v>63.299612975411542</v>
      </c>
      <c r="E14" s="11">
        <v>282.76659191481025</v>
      </c>
      <c r="F14" s="12"/>
      <c r="G14" s="10"/>
      <c r="H14" s="10"/>
      <c r="I14" s="10"/>
      <c r="J14" s="10"/>
      <c r="K14" s="10"/>
      <c r="L14" s="10"/>
      <c r="M14" s="10"/>
      <c r="N14" s="10"/>
    </row>
    <row r="15" spans="1:14">
      <c r="A15" s="5" t="s">
        <v>155</v>
      </c>
      <c r="B15" s="11">
        <v>142.86855578939179</v>
      </c>
      <c r="C15" s="11">
        <v>50.724040304426524</v>
      </c>
      <c r="D15" s="11">
        <v>37.289973330558261</v>
      </c>
      <c r="E15" s="11">
        <v>230.88256942437658</v>
      </c>
      <c r="F15" s="12"/>
      <c r="G15" s="10"/>
      <c r="H15" s="10"/>
      <c r="I15" s="10"/>
      <c r="J15" s="10"/>
      <c r="K15" s="10"/>
      <c r="L15" s="10"/>
      <c r="M15" s="10"/>
      <c r="N15" s="10"/>
    </row>
    <row r="16" spans="1:14">
      <c r="A16" s="5" t="s">
        <v>30</v>
      </c>
      <c r="B16" s="11">
        <v>69.764350130689692</v>
      </c>
      <c r="C16" s="11">
        <v>24.034281492731157</v>
      </c>
      <c r="D16" s="11">
        <v>10.127831595912905</v>
      </c>
      <c r="E16" s="11">
        <v>103.92646321933375</v>
      </c>
      <c r="F16" s="12"/>
      <c r="G16" s="10"/>
      <c r="H16" s="10"/>
      <c r="I16" s="10"/>
      <c r="J16" s="10"/>
      <c r="K16" s="10"/>
      <c r="L16" s="10"/>
      <c r="M16" s="10"/>
      <c r="N16" s="10"/>
    </row>
    <row r="17" spans="1:14">
      <c r="A17" s="5" t="s">
        <v>100</v>
      </c>
      <c r="B17" s="11">
        <v>30.904425525502095</v>
      </c>
      <c r="C17" s="11">
        <v>11.729798067926108</v>
      </c>
      <c r="D17" s="11">
        <v>7.4605189411769848</v>
      </c>
      <c r="E17" s="11">
        <v>50.094742534605189</v>
      </c>
      <c r="F17" s="12"/>
      <c r="G17" s="10"/>
      <c r="H17" s="10"/>
      <c r="I17" s="10"/>
      <c r="J17" s="10"/>
      <c r="K17" s="10"/>
      <c r="L17" s="10"/>
      <c r="M17" s="10"/>
      <c r="N17" s="10"/>
    </row>
    <row r="18" spans="1:14">
      <c r="A18" s="5"/>
      <c r="B18" s="11"/>
      <c r="C18" s="11"/>
      <c r="D18" s="11"/>
      <c r="E18" s="11"/>
      <c r="F18" s="12"/>
      <c r="G18" s="10"/>
      <c r="H18" s="10"/>
      <c r="I18" s="10"/>
      <c r="J18" s="10"/>
      <c r="K18" s="10"/>
      <c r="L18" s="10"/>
      <c r="M18" s="10"/>
      <c r="N18" s="10"/>
    </row>
    <row r="19" spans="1:14" s="16" customFormat="1">
      <c r="A19" s="13" t="s">
        <v>124</v>
      </c>
      <c r="B19" s="14">
        <v>19.237904952190675</v>
      </c>
      <c r="C19" s="14">
        <v>-7.9122340425531883</v>
      </c>
      <c r="D19" s="14">
        <v>-10.285490809542427</v>
      </c>
      <c r="E19" s="14">
        <v>6.3454989089787697</v>
      </c>
      <c r="F19" s="15"/>
      <c r="G19" s="15"/>
      <c r="H19" s="15"/>
      <c r="I19" s="15"/>
      <c r="J19" s="15"/>
      <c r="K19" s="15"/>
      <c r="L19" s="15"/>
      <c r="M19" s="15"/>
      <c r="N19" s="15"/>
    </row>
    <row r="20" spans="1:14" s="16" customFormat="1">
      <c r="A20" s="17"/>
      <c r="B20" s="18"/>
      <c r="C20" s="18"/>
      <c r="D20" s="18"/>
      <c r="E20" s="18"/>
    </row>
    <row r="21" spans="1:14">
      <c r="A21" s="13"/>
      <c r="B21" s="10"/>
      <c r="C21" s="10"/>
      <c r="D21" s="10"/>
      <c r="E21" s="10"/>
    </row>
    <row r="22" spans="1:14" ht="27.75" customHeight="1">
      <c r="A22" s="262" t="s">
        <v>134</v>
      </c>
      <c r="B22" s="263"/>
      <c r="C22" s="263"/>
      <c r="D22" s="263"/>
      <c r="E22" s="263"/>
    </row>
    <row r="24" spans="1:14">
      <c r="A24" s="16" t="s">
        <v>135</v>
      </c>
    </row>
  </sheetData>
  <mergeCells count="2">
    <mergeCell ref="A1:G1"/>
    <mergeCell ref="A22:E22"/>
  </mergeCells>
  <phoneticPr fontId="2" type="noConversion"/>
  <pageMargins left="0.75" right="0.75" top="1" bottom="1" header="0.5" footer="0.5"/>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R35"/>
  <sheetViews>
    <sheetView zoomScale="75" workbookViewId="0">
      <selection activeCell="A2" sqref="A2"/>
    </sheetView>
  </sheetViews>
  <sheetFormatPr defaultColWidth="9.140625" defaultRowHeight="12.75"/>
  <cols>
    <col min="1" max="1" width="24" style="10" customWidth="1"/>
    <col min="2" max="6" width="9.140625" style="10"/>
    <col min="7" max="7" width="13.140625" style="15" customWidth="1"/>
    <col min="8" max="8" width="11" style="10" customWidth="1"/>
    <col min="9" max="10" width="9.140625" style="10"/>
    <col min="11" max="16" width="9.140625" style="29"/>
    <col min="17" max="16384" width="9.140625" style="10"/>
  </cols>
  <sheetData>
    <row r="1" spans="1:18">
      <c r="A1" s="10" t="s">
        <v>109</v>
      </c>
    </row>
    <row r="2" spans="1:18">
      <c r="A2" s="30"/>
    </row>
    <row r="3" spans="1:18" ht="29.25" customHeight="1">
      <c r="A3" s="31"/>
      <c r="B3" s="32">
        <v>2009</v>
      </c>
      <c r="C3" s="32">
        <v>2010</v>
      </c>
      <c r="D3" s="32">
        <v>2011</v>
      </c>
      <c r="E3" s="32">
        <v>2012</v>
      </c>
      <c r="F3" s="32">
        <v>2013</v>
      </c>
      <c r="G3" s="33" t="s">
        <v>113</v>
      </c>
      <c r="H3" s="33" t="s">
        <v>122</v>
      </c>
      <c r="I3" s="34"/>
      <c r="J3" s="29"/>
      <c r="M3" s="35"/>
      <c r="O3" s="10"/>
      <c r="P3" s="10"/>
    </row>
    <row r="4" spans="1:18">
      <c r="B4" s="29"/>
      <c r="C4" s="29"/>
      <c r="D4" s="29"/>
      <c r="E4" s="29"/>
      <c r="F4" s="29"/>
      <c r="G4" s="36"/>
      <c r="H4" s="29"/>
      <c r="I4" s="29"/>
      <c r="J4" s="29"/>
      <c r="Q4" s="29"/>
      <c r="R4" s="29"/>
    </row>
    <row r="5" spans="1:18">
      <c r="B5" s="9"/>
      <c r="C5" s="9"/>
      <c r="D5" s="9"/>
      <c r="E5" s="9" t="s">
        <v>50</v>
      </c>
      <c r="F5" s="9"/>
      <c r="G5" s="9"/>
      <c r="H5" s="9"/>
      <c r="I5" s="37"/>
      <c r="J5" s="29"/>
      <c r="M5" s="37"/>
      <c r="Q5" s="29"/>
      <c r="R5" s="29"/>
    </row>
    <row r="6" spans="1:18">
      <c r="B6" s="38"/>
      <c r="C6" s="38"/>
      <c r="D6" s="38"/>
      <c r="E6" s="38"/>
      <c r="F6" s="38"/>
      <c r="G6" s="38"/>
      <c r="H6" s="39"/>
      <c r="I6" s="37"/>
      <c r="J6" s="29"/>
      <c r="M6" s="37"/>
      <c r="Q6" s="29"/>
      <c r="R6" s="29"/>
    </row>
    <row r="7" spans="1:18">
      <c r="A7" s="10" t="s">
        <v>38</v>
      </c>
      <c r="B7" s="40">
        <v>261.42099999999999</v>
      </c>
      <c r="C7" s="40">
        <v>256.36</v>
      </c>
      <c r="D7" s="40">
        <v>255.75929399999998</v>
      </c>
      <c r="E7" s="40">
        <v>279</v>
      </c>
      <c r="F7" s="41">
        <v>260</v>
      </c>
      <c r="G7" s="42">
        <f t="shared" ref="G7:G12" si="0">((POWER(F7/B7,0.25))-1)*100</f>
        <v>-0.13616979460097101</v>
      </c>
      <c r="H7" s="42">
        <f t="shared" ref="H7:H12" si="1">(F7-E7)/E7*100</f>
        <v>-6.8100358422939076</v>
      </c>
      <c r="I7" s="42"/>
      <c r="J7" s="43"/>
      <c r="K7" s="44"/>
      <c r="L7" s="44"/>
      <c r="M7" s="44"/>
      <c r="N7" s="45"/>
      <c r="O7" s="46"/>
      <c r="P7" s="47"/>
      <c r="Q7" s="48"/>
      <c r="R7" s="29"/>
    </row>
    <row r="8" spans="1:18">
      <c r="A8" s="10" t="s">
        <v>125</v>
      </c>
      <c r="B8" s="40">
        <v>185.096</v>
      </c>
      <c r="C8" s="40">
        <v>187.9</v>
      </c>
      <c r="D8" s="40">
        <v>193.27227009999996</v>
      </c>
      <c r="E8" s="40">
        <v>197</v>
      </c>
      <c r="F8" s="41">
        <v>197</v>
      </c>
      <c r="G8" s="42">
        <f t="shared" si="0"/>
        <v>1.5704316601962365</v>
      </c>
      <c r="H8" s="42">
        <f t="shared" si="1"/>
        <v>0</v>
      </c>
      <c r="I8" s="42"/>
      <c r="J8" s="43"/>
      <c r="K8" s="44"/>
      <c r="L8" s="44"/>
      <c r="M8" s="44"/>
      <c r="N8" s="45"/>
      <c r="O8" s="46"/>
      <c r="P8" s="47"/>
      <c r="Q8" s="48"/>
      <c r="R8" s="29"/>
    </row>
    <row r="9" spans="1:18" ht="15">
      <c r="A9" s="10" t="s">
        <v>138</v>
      </c>
      <c r="B9" s="40">
        <v>24.067</v>
      </c>
      <c r="C9" s="40">
        <v>24.960999999999999</v>
      </c>
      <c r="D9" s="40">
        <v>26.114639999999998</v>
      </c>
      <c r="E9" s="40">
        <v>20</v>
      </c>
      <c r="F9" s="49" t="str">
        <f>"-"</f>
        <v>-</v>
      </c>
      <c r="G9" s="42"/>
      <c r="H9" s="42"/>
      <c r="I9" s="42"/>
      <c r="J9" s="43"/>
      <c r="K9" s="44"/>
      <c r="L9" s="44"/>
      <c r="M9" s="44"/>
      <c r="N9" s="45"/>
      <c r="O9" s="46"/>
      <c r="P9" s="47"/>
      <c r="Q9" s="48"/>
      <c r="R9" s="29"/>
    </row>
    <row r="10" spans="1:18">
      <c r="A10" s="10" t="s">
        <v>36</v>
      </c>
      <c r="B10" s="40">
        <v>316.13299999999998</v>
      </c>
      <c r="C10" s="40">
        <v>318.38200000000001</v>
      </c>
      <c r="D10" s="40">
        <v>324.35034433999999</v>
      </c>
      <c r="E10" s="40">
        <v>282</v>
      </c>
      <c r="F10" s="41">
        <v>317</v>
      </c>
      <c r="G10" s="42">
        <f t="shared" si="0"/>
        <v>6.8492514470697152E-2</v>
      </c>
      <c r="H10" s="42">
        <f t="shared" si="1"/>
        <v>12.411347517730496</v>
      </c>
      <c r="I10" s="42"/>
      <c r="J10" s="43"/>
      <c r="K10" s="44"/>
      <c r="L10" s="44"/>
      <c r="M10" s="44"/>
      <c r="N10" s="45"/>
      <c r="O10" s="46"/>
      <c r="P10" s="47"/>
      <c r="Q10" s="48"/>
      <c r="R10" s="29"/>
    </row>
    <row r="11" spans="1:18">
      <c r="A11" s="10" t="s">
        <v>126</v>
      </c>
      <c r="B11" s="40">
        <v>21.388999999999999</v>
      </c>
      <c r="C11" s="40">
        <v>20.277999999999999</v>
      </c>
      <c r="D11" s="40">
        <v>21.952805067534062</v>
      </c>
      <c r="E11" s="40">
        <v>20</v>
      </c>
      <c r="F11" s="41">
        <v>42</v>
      </c>
      <c r="G11" s="42">
        <f t="shared" si="0"/>
        <v>18.376283932618808</v>
      </c>
      <c r="H11" s="42">
        <f t="shared" si="1"/>
        <v>110.00000000000001</v>
      </c>
      <c r="I11" s="42"/>
      <c r="J11" s="43"/>
      <c r="K11" s="44"/>
      <c r="L11" s="44"/>
      <c r="M11" s="44"/>
      <c r="N11" s="45"/>
      <c r="O11" s="46"/>
      <c r="P11" s="47"/>
      <c r="Q11" s="48"/>
      <c r="R11" s="29"/>
    </row>
    <row r="12" spans="1:18">
      <c r="A12" s="30" t="s">
        <v>5</v>
      </c>
      <c r="B12" s="50">
        <v>808.10599999999999</v>
      </c>
      <c r="C12" s="50">
        <v>807.88</v>
      </c>
      <c r="D12" s="50">
        <v>821.44935350753406</v>
      </c>
      <c r="E12" s="50">
        <v>798</v>
      </c>
      <c r="F12" s="51">
        <f>SUM(F7:F11)</f>
        <v>816</v>
      </c>
      <c r="G12" s="52">
        <f t="shared" si="0"/>
        <v>0.24332347544884225</v>
      </c>
      <c r="H12" s="52">
        <f t="shared" si="1"/>
        <v>2.2556390977443606</v>
      </c>
      <c r="I12" s="42"/>
      <c r="J12" s="43"/>
      <c r="K12" s="44"/>
      <c r="L12" s="44"/>
      <c r="M12" s="44"/>
      <c r="N12" s="45"/>
      <c r="O12" s="46"/>
      <c r="P12" s="47"/>
      <c r="Q12" s="48"/>
      <c r="R12" s="29"/>
    </row>
    <row r="13" spans="1:18">
      <c r="B13" s="29"/>
      <c r="C13" s="29"/>
      <c r="D13" s="11"/>
      <c r="E13" s="11"/>
      <c r="F13" s="11"/>
      <c r="G13" s="53"/>
      <c r="H13" s="42"/>
      <c r="I13" s="42"/>
      <c r="J13" s="29"/>
      <c r="K13" s="54"/>
      <c r="L13" s="54"/>
      <c r="M13" s="44"/>
      <c r="N13" s="45"/>
      <c r="O13" s="46"/>
      <c r="P13" s="47"/>
      <c r="Q13" s="48"/>
      <c r="R13" s="29"/>
    </row>
    <row r="14" spans="1:18">
      <c r="B14" s="9"/>
      <c r="C14" s="9"/>
      <c r="D14" s="9"/>
      <c r="E14" s="9" t="s">
        <v>51</v>
      </c>
      <c r="F14" s="9"/>
      <c r="G14" s="55"/>
      <c r="H14" s="55"/>
      <c r="I14" s="42"/>
      <c r="J14" s="29"/>
      <c r="K14" s="56"/>
      <c r="L14" s="56"/>
      <c r="M14" s="57"/>
      <c r="N14" s="58"/>
      <c r="O14" s="46"/>
      <c r="P14" s="47"/>
      <c r="Q14" s="48"/>
      <c r="R14" s="29"/>
    </row>
    <row r="15" spans="1:18">
      <c r="B15" s="59"/>
      <c r="C15" s="59"/>
      <c r="D15" s="60"/>
      <c r="E15" s="60"/>
      <c r="F15" s="60"/>
      <c r="G15" s="61"/>
      <c r="H15" s="62"/>
      <c r="I15" s="42"/>
      <c r="J15" s="29"/>
      <c r="K15" s="56"/>
      <c r="L15" s="56"/>
      <c r="M15" s="57"/>
      <c r="N15" s="58"/>
      <c r="O15" s="46"/>
      <c r="P15" s="47"/>
      <c r="Q15" s="48"/>
      <c r="R15" s="29"/>
    </row>
    <row r="16" spans="1:18">
      <c r="A16" s="10" t="s">
        <v>38</v>
      </c>
      <c r="B16" s="11">
        <v>19.690000000000001</v>
      </c>
      <c r="C16" s="11">
        <v>22.911999999999999</v>
      </c>
      <c r="D16" s="11">
        <v>20.899000000000001</v>
      </c>
      <c r="E16" s="11">
        <v>21.8</v>
      </c>
      <c r="F16" s="63">
        <v>22.332999999999998</v>
      </c>
      <c r="G16" s="42">
        <f t="shared" ref="G16:G21" si="2">((POWER(F16/B16,0.25))-1)*100</f>
        <v>3.1989639894255628</v>
      </c>
      <c r="H16" s="42">
        <f t="shared" ref="H16:H21" si="3">(F16-E16)/E16*100</f>
        <v>2.4449541284403566</v>
      </c>
      <c r="I16" s="42"/>
      <c r="J16" s="43"/>
      <c r="K16" s="44"/>
      <c r="L16" s="44"/>
      <c r="M16" s="44"/>
      <c r="N16" s="45"/>
      <c r="O16" s="46"/>
      <c r="P16" s="47"/>
      <c r="Q16" s="48"/>
      <c r="R16" s="29"/>
    </row>
    <row r="17" spans="1:18">
      <c r="A17" s="10" t="s">
        <v>125</v>
      </c>
      <c r="B17" s="11">
        <v>20.128</v>
      </c>
      <c r="C17" s="11">
        <v>20.628</v>
      </c>
      <c r="D17" s="11">
        <v>21.356999999999999</v>
      </c>
      <c r="E17" s="11">
        <v>30.5</v>
      </c>
      <c r="F17" s="63">
        <v>27.774999999999999</v>
      </c>
      <c r="G17" s="42">
        <f t="shared" si="2"/>
        <v>8.3835472923194274</v>
      </c>
      <c r="H17" s="42">
        <f t="shared" si="3"/>
        <v>-8.9344262295082011</v>
      </c>
      <c r="I17" s="42"/>
      <c r="J17" s="43"/>
      <c r="K17" s="44"/>
      <c r="L17" s="44"/>
      <c r="M17" s="44"/>
      <c r="N17" s="45"/>
      <c r="O17" s="46"/>
      <c r="P17" s="47"/>
      <c r="Q17" s="48"/>
      <c r="R17" s="29"/>
    </row>
    <row r="18" spans="1:18" ht="15">
      <c r="A18" s="10" t="s">
        <v>138</v>
      </c>
      <c r="B18" s="11">
        <v>7.1970000000000001</v>
      </c>
      <c r="C18" s="11">
        <v>7.55</v>
      </c>
      <c r="D18" s="11">
        <v>7.7779999999999996</v>
      </c>
      <c r="E18" s="11">
        <v>5.6</v>
      </c>
      <c r="F18" s="49" t="str">
        <f>"-"</f>
        <v>-</v>
      </c>
      <c r="G18" s="64" t="str">
        <f t="shared" ref="G18:H18" si="4">"-"</f>
        <v>-</v>
      </c>
      <c r="H18" s="64" t="str">
        <f t="shared" si="4"/>
        <v>-</v>
      </c>
      <c r="I18" s="42"/>
      <c r="J18" s="43"/>
      <c r="K18" s="44"/>
      <c r="L18" s="44"/>
      <c r="M18" s="44"/>
      <c r="N18" s="45"/>
      <c r="O18" s="46"/>
      <c r="P18" s="47"/>
      <c r="Q18" s="48"/>
      <c r="R18" s="29"/>
    </row>
    <row r="19" spans="1:18">
      <c r="A19" s="10" t="s">
        <v>36</v>
      </c>
      <c r="B19" s="11">
        <v>38.786000000000001</v>
      </c>
      <c r="C19" s="11">
        <v>41.429000000000002</v>
      </c>
      <c r="D19" s="11">
        <v>40.023000000000003</v>
      </c>
      <c r="E19" s="11">
        <v>34.4</v>
      </c>
      <c r="F19" s="63">
        <v>36.28</v>
      </c>
      <c r="G19" s="42">
        <f t="shared" si="2"/>
        <v>-1.655954098785517</v>
      </c>
      <c r="H19" s="42">
        <f t="shared" si="3"/>
        <v>5.4651162790697754</v>
      </c>
      <c r="I19" s="42"/>
      <c r="J19" s="43"/>
      <c r="K19" s="44"/>
      <c r="L19" s="44"/>
      <c r="M19" s="44"/>
      <c r="N19" s="45"/>
      <c r="O19" s="46"/>
      <c r="P19" s="47"/>
      <c r="Q19" s="48"/>
      <c r="R19" s="29"/>
    </row>
    <row r="20" spans="1:18">
      <c r="A20" s="10" t="s">
        <v>126</v>
      </c>
      <c r="B20" s="11">
        <v>3.573</v>
      </c>
      <c r="C20" s="11">
        <v>3.323</v>
      </c>
      <c r="D20" s="11">
        <v>3.7349999999999999</v>
      </c>
      <c r="E20" s="11">
        <v>3</v>
      </c>
      <c r="F20" s="63">
        <v>8.7669999999999995</v>
      </c>
      <c r="G20" s="42">
        <f t="shared" si="2"/>
        <v>25.156813539393475</v>
      </c>
      <c r="H20" s="42">
        <f t="shared" si="3"/>
        <v>192.23333333333332</v>
      </c>
      <c r="I20" s="42"/>
      <c r="J20" s="43"/>
      <c r="K20" s="44"/>
      <c r="L20" s="44"/>
      <c r="M20" s="44"/>
      <c r="N20" s="45"/>
      <c r="O20" s="46"/>
      <c r="P20" s="47"/>
      <c r="Q20" s="48"/>
      <c r="R20" s="29"/>
    </row>
    <row r="21" spans="1:18">
      <c r="A21" s="30" t="s">
        <v>5</v>
      </c>
      <c r="B21" s="65">
        <v>89.373999999999995</v>
      </c>
      <c r="C21" s="65">
        <v>95.841999999999999</v>
      </c>
      <c r="D21" s="65">
        <v>93.792000000000002</v>
      </c>
      <c r="E21" s="65">
        <v>95.3</v>
      </c>
      <c r="F21" s="65">
        <f>SUM(F16:F20)</f>
        <v>95.155000000000001</v>
      </c>
      <c r="G21" s="52">
        <f t="shared" si="2"/>
        <v>1.5792739922677601</v>
      </c>
      <c r="H21" s="52">
        <f t="shared" si="3"/>
        <v>-0.15215110178383634</v>
      </c>
      <c r="I21" s="42"/>
      <c r="J21" s="29"/>
      <c r="K21" s="44"/>
      <c r="L21" s="44"/>
      <c r="M21" s="44"/>
      <c r="N21" s="45"/>
      <c r="O21" s="66"/>
      <c r="P21" s="47"/>
      <c r="Q21" s="48"/>
      <c r="R21" s="29"/>
    </row>
    <row r="22" spans="1:18">
      <c r="B22" s="29"/>
      <c r="C22" s="29"/>
      <c r="D22" s="11"/>
      <c r="E22" s="11"/>
      <c r="F22" s="11"/>
      <c r="G22" s="53"/>
      <c r="H22" s="42"/>
      <c r="I22" s="42"/>
      <c r="J22" s="29"/>
      <c r="K22" s="54"/>
      <c r="L22" s="54"/>
      <c r="M22" s="44"/>
      <c r="N22" s="45"/>
      <c r="O22" s="46"/>
      <c r="P22" s="47"/>
      <c r="Q22" s="48"/>
      <c r="R22" s="29"/>
    </row>
    <row r="23" spans="1:18">
      <c r="B23" s="9"/>
      <c r="C23" s="9"/>
      <c r="D23" s="9"/>
      <c r="E23" s="9" t="s">
        <v>52</v>
      </c>
      <c r="F23" s="9"/>
      <c r="G23" s="55"/>
      <c r="H23" s="55"/>
      <c r="I23" s="42"/>
      <c r="J23" s="29"/>
      <c r="K23" s="56"/>
      <c r="L23" s="56"/>
      <c r="M23" s="56"/>
      <c r="N23" s="67"/>
      <c r="O23" s="46"/>
      <c r="P23" s="47"/>
      <c r="Q23" s="48"/>
      <c r="R23" s="29"/>
    </row>
    <row r="24" spans="1:18">
      <c r="B24" s="38"/>
      <c r="C24" s="38"/>
      <c r="D24" s="38"/>
      <c r="E24" s="38"/>
      <c r="F24" s="38"/>
      <c r="G24" s="68"/>
      <c r="H24" s="68"/>
      <c r="I24" s="42"/>
      <c r="J24" s="29"/>
      <c r="K24" s="56"/>
      <c r="L24" s="56"/>
      <c r="M24" s="56"/>
      <c r="N24" s="67"/>
      <c r="O24" s="46"/>
      <c r="P24" s="47"/>
      <c r="Q24" s="48"/>
      <c r="R24" s="29"/>
    </row>
    <row r="25" spans="1:18">
      <c r="A25" s="10" t="s">
        <v>38</v>
      </c>
      <c r="B25" s="69">
        <v>13.276841036058912</v>
      </c>
      <c r="C25" s="69">
        <v>11.188896648044693</v>
      </c>
      <c r="D25" s="69">
        <v>12.237872338389396</v>
      </c>
      <c r="E25" s="69">
        <v>12.798165137614678</v>
      </c>
      <c r="F25" s="69">
        <v>11.641964805444859</v>
      </c>
      <c r="G25" s="42">
        <f t="shared" ref="G25:G30" si="5">((POWER(F25/B25,0.25))-1)*100</f>
        <v>-3.231751226076518</v>
      </c>
      <c r="H25" s="42">
        <f t="shared" ref="H25:H30" si="6">(F25-E25)/E25*100</f>
        <v>-9.0341101223304854</v>
      </c>
      <c r="I25" s="42"/>
      <c r="J25" s="29"/>
      <c r="K25" s="70"/>
      <c r="L25" s="70"/>
      <c r="M25" s="70"/>
      <c r="N25" s="71"/>
      <c r="O25" s="71"/>
      <c r="P25" s="47"/>
      <c r="Q25" s="48"/>
      <c r="R25" s="29"/>
    </row>
    <row r="26" spans="1:18">
      <c r="A26" s="10" t="s">
        <v>125</v>
      </c>
      <c r="B26" s="69">
        <v>9.1959459459459456</v>
      </c>
      <c r="C26" s="69">
        <v>9.1089780880356805</v>
      </c>
      <c r="D26" s="69">
        <v>9.0495982628646328</v>
      </c>
      <c r="E26" s="69">
        <v>6.4590163934426226</v>
      </c>
      <c r="F26" s="69">
        <v>7.0927092709270934</v>
      </c>
      <c r="G26" s="42">
        <f t="shared" si="5"/>
        <v>-6.2861161147896745</v>
      </c>
      <c r="H26" s="42">
        <f t="shared" si="6"/>
        <v>9.8109810981098278</v>
      </c>
      <c r="I26" s="42"/>
      <c r="J26" s="29"/>
      <c r="K26" s="70"/>
      <c r="L26" s="70"/>
      <c r="M26" s="70"/>
      <c r="N26" s="71"/>
      <c r="O26" s="71"/>
      <c r="P26" s="47"/>
      <c r="Q26" s="48"/>
      <c r="R26" s="29"/>
    </row>
    <row r="27" spans="1:18" ht="15">
      <c r="A27" s="10" t="s">
        <v>138</v>
      </c>
      <c r="B27" s="69">
        <v>3.3440322356537444</v>
      </c>
      <c r="C27" s="69">
        <v>3.306092715231788</v>
      </c>
      <c r="D27" s="69">
        <v>3.3575006428387759</v>
      </c>
      <c r="E27" s="69">
        <v>3.5714285714285716</v>
      </c>
      <c r="F27" s="49" t="str">
        <f t="shared" ref="F27:H27" si="7">"-"</f>
        <v>-</v>
      </c>
      <c r="G27" s="64" t="str">
        <f t="shared" si="7"/>
        <v>-</v>
      </c>
      <c r="H27" s="64" t="str">
        <f t="shared" si="7"/>
        <v>-</v>
      </c>
      <c r="I27" s="42"/>
      <c r="J27" s="29"/>
      <c r="K27" s="70"/>
      <c r="L27" s="70"/>
      <c r="M27" s="70"/>
      <c r="N27" s="71"/>
      <c r="O27" s="71"/>
      <c r="P27" s="47"/>
      <c r="Q27" s="48"/>
      <c r="R27" s="29"/>
    </row>
    <row r="28" spans="1:18">
      <c r="A28" s="10" t="s">
        <v>36</v>
      </c>
      <c r="B28" s="69">
        <v>8.1506987057185576</v>
      </c>
      <c r="C28" s="69">
        <v>7.6850032585869803</v>
      </c>
      <c r="D28" s="69">
        <v>8.1040987517177623</v>
      </c>
      <c r="E28" s="69">
        <v>8.1976744186046506</v>
      </c>
      <c r="F28" s="69">
        <v>8.7375964718853361</v>
      </c>
      <c r="G28" s="42">
        <f t="shared" si="5"/>
        <v>1.7534834950642786</v>
      </c>
      <c r="H28" s="42">
        <f t="shared" si="6"/>
        <v>6.5862832031402769</v>
      </c>
      <c r="I28" s="42"/>
      <c r="J28" s="29"/>
      <c r="K28" s="70"/>
      <c r="L28" s="70"/>
      <c r="M28" s="70"/>
      <c r="N28" s="71"/>
      <c r="O28" s="71"/>
      <c r="P28" s="47"/>
      <c r="Q28" s="48"/>
      <c r="R28" s="29"/>
    </row>
    <row r="29" spans="1:18">
      <c r="A29" s="10" t="s">
        <v>126</v>
      </c>
      <c r="B29" s="69">
        <v>5.9862860341449764</v>
      </c>
      <c r="C29" s="69">
        <v>6.1023171832681307</v>
      </c>
      <c r="D29" s="69">
        <v>5.8775917182152781</v>
      </c>
      <c r="E29" s="69">
        <v>6.666666666666667</v>
      </c>
      <c r="F29" s="69">
        <v>4.7906923691114409</v>
      </c>
      <c r="G29" s="42">
        <f t="shared" si="5"/>
        <v>-5.4176272270150649</v>
      </c>
      <c r="H29" s="42">
        <f t="shared" si="6"/>
        <v>-28.139614463328389</v>
      </c>
      <c r="I29" s="42"/>
      <c r="J29" s="29"/>
      <c r="K29" s="70"/>
      <c r="L29" s="70"/>
      <c r="M29" s="70"/>
      <c r="N29" s="71"/>
      <c r="O29" s="71"/>
      <c r="P29" s="47"/>
      <c r="Q29" s="48"/>
      <c r="R29" s="29"/>
    </row>
    <row r="30" spans="1:18">
      <c r="A30" s="30" t="s">
        <v>5</v>
      </c>
      <c r="B30" s="72">
        <v>9.0418466220601079</v>
      </c>
      <c r="C30" s="72">
        <v>8.4292898729158399</v>
      </c>
      <c r="D30" s="72">
        <v>8.7582027625760617</v>
      </c>
      <c r="E30" s="72">
        <v>8.3735571878279114</v>
      </c>
      <c r="F30" s="72">
        <v>8.5754821081393509</v>
      </c>
      <c r="G30" s="52">
        <f t="shared" si="5"/>
        <v>-1.3151802176894933</v>
      </c>
      <c r="H30" s="52">
        <f t="shared" si="6"/>
        <v>2.4114592613634316</v>
      </c>
      <c r="I30" s="42"/>
      <c r="J30" s="29"/>
      <c r="K30" s="70"/>
      <c r="L30" s="70"/>
      <c r="M30" s="70"/>
      <c r="N30" s="71"/>
      <c r="O30" s="71"/>
      <c r="P30" s="47"/>
      <c r="Q30" s="48"/>
      <c r="R30" s="29"/>
    </row>
    <row r="31" spans="1:18">
      <c r="A31" s="73"/>
      <c r="B31" s="73"/>
      <c r="C31" s="73"/>
      <c r="D31" s="73"/>
      <c r="E31" s="73"/>
      <c r="F31" s="73"/>
      <c r="G31" s="74"/>
      <c r="H31" s="74"/>
      <c r="I31" s="15"/>
      <c r="Q31" s="29"/>
      <c r="R31" s="29"/>
    </row>
    <row r="32" spans="1:18">
      <c r="Q32" s="29"/>
      <c r="R32" s="29"/>
    </row>
    <row r="33" spans="1:1" ht="15">
      <c r="A33" s="10" t="s">
        <v>139</v>
      </c>
    </row>
    <row r="35" spans="1:1">
      <c r="A35" s="15" t="s">
        <v>140</v>
      </c>
    </row>
  </sheetData>
  <phoneticPr fontId="2" type="noConversion"/>
  <pageMargins left="0.75" right="0.75" top="1" bottom="1" header="0.5" footer="0.5"/>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zoomScale="75" workbookViewId="0">
      <selection activeCell="A2" sqref="A2"/>
    </sheetView>
  </sheetViews>
  <sheetFormatPr defaultColWidth="9.140625" defaultRowHeight="12.75"/>
  <cols>
    <col min="1" max="1" width="18.5703125" style="1" customWidth="1"/>
    <col min="2" max="2" width="12.140625" style="1" customWidth="1"/>
    <col min="3" max="3" width="13.28515625" style="1" customWidth="1"/>
    <col min="4" max="6" width="12.140625" style="1" customWidth="1"/>
    <col min="7" max="16384" width="9.140625" style="1"/>
  </cols>
  <sheetData>
    <row r="1" spans="1:8" ht="15">
      <c r="A1" s="5" t="s">
        <v>136</v>
      </c>
      <c r="B1" s="19"/>
      <c r="C1" s="19"/>
      <c r="D1" s="19"/>
      <c r="E1" s="19"/>
      <c r="F1" s="19"/>
      <c r="G1" s="19"/>
      <c r="H1" s="19"/>
    </row>
    <row r="2" spans="1:8">
      <c r="A2" s="5"/>
      <c r="B2" s="19"/>
      <c r="C2" s="19"/>
      <c r="D2" s="19"/>
      <c r="E2" s="19"/>
      <c r="F2" s="19"/>
      <c r="G2" s="19"/>
      <c r="H2" s="19"/>
    </row>
    <row r="3" spans="1:8">
      <c r="F3" s="2" t="s">
        <v>123</v>
      </c>
    </row>
    <row r="4" spans="1:8" ht="25.5">
      <c r="A4" s="4" t="s">
        <v>35</v>
      </c>
      <c r="B4" s="20" t="s">
        <v>36</v>
      </c>
      <c r="C4" s="20" t="s">
        <v>37</v>
      </c>
      <c r="D4" s="20" t="s">
        <v>38</v>
      </c>
      <c r="E4" s="20" t="s">
        <v>39</v>
      </c>
      <c r="F4" s="20" t="s">
        <v>34</v>
      </c>
      <c r="G4" s="21"/>
    </row>
    <row r="5" spans="1:8">
      <c r="A5" s="5"/>
      <c r="B5" s="22"/>
      <c r="C5" s="22"/>
      <c r="D5" s="22"/>
      <c r="E5" s="22"/>
    </row>
    <row r="6" spans="1:8">
      <c r="A6" s="5">
        <v>2007</v>
      </c>
      <c r="B6" s="23">
        <v>5.6</v>
      </c>
      <c r="C6" s="23">
        <v>1.2</v>
      </c>
      <c r="D6" s="23">
        <v>1</v>
      </c>
      <c r="E6" s="23">
        <v>1.3</v>
      </c>
      <c r="F6" s="23">
        <v>17.322583967096985</v>
      </c>
    </row>
    <row r="7" spans="1:8">
      <c r="A7" s="5">
        <v>2008</v>
      </c>
      <c r="B7" s="23">
        <v>5.78</v>
      </c>
      <c r="C7" s="23">
        <v>0.96</v>
      </c>
      <c r="D7" s="23">
        <v>0.95</v>
      </c>
      <c r="E7" s="23">
        <v>1.43</v>
      </c>
      <c r="F7" s="7">
        <v>17.015471426899001</v>
      </c>
    </row>
    <row r="8" spans="1:8">
      <c r="A8" s="5">
        <v>2009</v>
      </c>
      <c r="B8" s="23">
        <v>5.3</v>
      </c>
      <c r="C8" s="23">
        <v>0.9</v>
      </c>
      <c r="D8" s="23">
        <v>0.9</v>
      </c>
      <c r="E8" s="23">
        <v>1.3</v>
      </c>
      <c r="F8" s="7">
        <v>16.837141487513723</v>
      </c>
    </row>
    <row r="9" spans="1:8">
      <c r="A9" s="5">
        <v>2010</v>
      </c>
      <c r="B9" s="24">
        <v>4.8600000000000003</v>
      </c>
      <c r="C9" s="24">
        <v>0.92</v>
      </c>
      <c r="D9" s="24">
        <v>1.1299999999999999</v>
      </c>
      <c r="E9" s="24">
        <v>1.19</v>
      </c>
      <c r="F9" s="8">
        <v>16.434300835361217</v>
      </c>
    </row>
    <row r="10" spans="1:8">
      <c r="A10" s="5">
        <v>2011</v>
      </c>
      <c r="B10" s="24">
        <v>4.58</v>
      </c>
      <c r="C10" s="24">
        <v>0.8</v>
      </c>
      <c r="D10" s="24">
        <v>0.88</v>
      </c>
      <c r="E10" s="24">
        <v>1.24</v>
      </c>
      <c r="F10" s="8">
        <v>15.220141403105146</v>
      </c>
    </row>
    <row r="11" spans="1:8">
      <c r="A11" s="5"/>
      <c r="B11" s="23"/>
      <c r="C11" s="23"/>
      <c r="D11" s="23"/>
      <c r="E11" s="23"/>
      <c r="F11" s="7"/>
    </row>
    <row r="12" spans="1:8">
      <c r="A12" s="5">
        <v>2012</v>
      </c>
      <c r="B12" s="24">
        <v>3.92</v>
      </c>
      <c r="C12" s="24">
        <v>0.71</v>
      </c>
      <c r="D12" s="24">
        <v>0.86</v>
      </c>
      <c r="E12" s="24">
        <v>1.08</v>
      </c>
      <c r="F12" s="8">
        <v>14.370346601611606</v>
      </c>
    </row>
    <row r="13" spans="1:8">
      <c r="A13" s="5" t="s">
        <v>154</v>
      </c>
      <c r="B13" s="8">
        <v>5.5218354752361503</v>
      </c>
      <c r="C13" s="8">
        <v>4.8741684990382819</v>
      </c>
      <c r="D13" s="8">
        <v>5.0857194366672509</v>
      </c>
      <c r="E13" s="8">
        <v>1.9261033561974736</v>
      </c>
      <c r="F13" s="8">
        <v>17.407826767139156</v>
      </c>
      <c r="G13" s="25"/>
    </row>
    <row r="14" spans="1:8">
      <c r="A14" s="5" t="s">
        <v>155</v>
      </c>
      <c r="B14" s="8">
        <v>21.010026036159591</v>
      </c>
      <c r="C14" s="8">
        <v>9.4786827571741288</v>
      </c>
      <c r="D14" s="8">
        <v>7.4101927073673579</v>
      </c>
      <c r="E14" s="8">
        <v>4.0065351632762329</v>
      </c>
      <c r="F14" s="8">
        <v>41.905436663977312</v>
      </c>
      <c r="G14" s="25"/>
    </row>
    <row r="15" spans="1:8">
      <c r="A15" s="5" t="s">
        <v>30</v>
      </c>
      <c r="B15" s="8">
        <v>4.2663222779812005</v>
      </c>
      <c r="C15" s="8">
        <v>1.0701587404658575</v>
      </c>
      <c r="D15" s="8">
        <v>1.5227378395815356</v>
      </c>
      <c r="E15" s="8">
        <v>1.5995110430824131</v>
      </c>
      <c r="F15" s="8">
        <v>8.4587299011110062</v>
      </c>
      <c r="G15" s="25"/>
    </row>
    <row r="16" spans="1:8">
      <c r="A16" s="5" t="s">
        <v>100</v>
      </c>
      <c r="B16" s="8">
        <v>5.8706542518828844</v>
      </c>
      <c r="C16" s="8">
        <v>1.7087994771596067</v>
      </c>
      <c r="D16" s="8">
        <v>1.4032211825240615</v>
      </c>
      <c r="E16" s="8">
        <v>2.0404067978867082</v>
      </c>
      <c r="F16" s="8">
        <v>11.02308170945326</v>
      </c>
      <c r="G16" s="25"/>
    </row>
    <row r="17" spans="1:7">
      <c r="A17" s="5"/>
      <c r="G17" s="25"/>
    </row>
    <row r="18" spans="1:7" ht="14.25" customHeight="1">
      <c r="A18" s="13" t="s">
        <v>124</v>
      </c>
      <c r="B18" s="26">
        <v>-14.410480349344981</v>
      </c>
      <c r="C18" s="26">
        <v>-11.250000000000009</v>
      </c>
      <c r="D18" s="26">
        <v>-2.2727272727272747</v>
      </c>
      <c r="E18" s="26">
        <v>-12.903225806451607</v>
      </c>
      <c r="F18" s="26">
        <v>-5.5833568098136581</v>
      </c>
    </row>
    <row r="19" spans="1:7">
      <c r="A19" s="27"/>
      <c r="B19" s="28"/>
      <c r="C19" s="28"/>
      <c r="D19" s="28"/>
      <c r="E19" s="28"/>
      <c r="F19" s="28"/>
    </row>
    <row r="21" spans="1:7" ht="27.75" customHeight="1">
      <c r="A21" s="262" t="s">
        <v>127</v>
      </c>
      <c r="B21" s="263"/>
      <c r="C21" s="263"/>
      <c r="D21" s="263"/>
      <c r="E21" s="263"/>
    </row>
    <row r="23" spans="1:7">
      <c r="A23" s="16" t="s">
        <v>137</v>
      </c>
    </row>
    <row r="28" spans="1:7">
      <c r="B28" s="10"/>
    </row>
  </sheetData>
  <mergeCells count="1">
    <mergeCell ref="A21:E21"/>
  </mergeCells>
  <phoneticPr fontId="2" type="noConversion"/>
  <pageMargins left="0.75" right="0.75" top="1" bottom="1" header="0.5" footer="0.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t1</vt:lpstr>
      <vt:lpstr>t2</vt:lpstr>
      <vt:lpstr>t3</vt:lpstr>
      <vt:lpstr>t4</vt:lpstr>
      <vt:lpstr>t5</vt:lpstr>
      <vt:lpstr>t6</vt:lpstr>
      <vt:lpstr>t7</vt:lpstr>
      <vt:lpstr>t8</vt:lpstr>
    </vt:vector>
  </TitlesOfParts>
  <Company>INEA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INEA</dc:creator>
  <cp:lastModifiedBy>AMATO</cp:lastModifiedBy>
  <cp:lastPrinted>2014-11-12T11:07:33Z</cp:lastPrinted>
  <dcterms:created xsi:type="dcterms:W3CDTF">2005-07-22T11:54:06Z</dcterms:created>
  <dcterms:modified xsi:type="dcterms:W3CDTF">2014-11-12T12:39:38Z</dcterms:modified>
</cp:coreProperties>
</file>