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8415"/>
  </bookViews>
  <sheets>
    <sheet name="t1" sheetId="4" r:id="rId1"/>
    <sheet name="t2" sheetId="5" r:id="rId2"/>
    <sheet name="t3" sheetId="6" r:id="rId3"/>
    <sheet name="t4" sheetId="9" r:id="rId4"/>
    <sheet name="t5" sheetId="8" r:id="rId5"/>
    <sheet name="t6" sheetId="7" r:id="rId6"/>
  </sheets>
  <calcPr calcId="125725"/>
</workbook>
</file>

<file path=xl/calcChain.xml><?xml version="1.0" encoding="utf-8"?>
<calcChain xmlns="http://schemas.openxmlformats.org/spreadsheetml/2006/main">
  <c r="C6" i="7"/>
  <c r="E6"/>
  <c r="F6"/>
  <c r="C7"/>
  <c r="E7"/>
  <c r="F7"/>
  <c r="C8"/>
  <c r="E8"/>
  <c r="F8"/>
  <c r="C9"/>
  <c r="E9"/>
  <c r="F9"/>
  <c r="C10"/>
  <c r="E10"/>
  <c r="F10"/>
  <c r="C11"/>
  <c r="E11"/>
  <c r="F11"/>
  <c r="C12"/>
  <c r="E12"/>
  <c r="F12"/>
  <c r="C13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23"/>
  <c r="E23"/>
  <c r="F23"/>
  <c r="C24"/>
  <c r="E24"/>
  <c r="F24"/>
  <c r="C25"/>
  <c r="E25"/>
  <c r="F25"/>
  <c r="C26"/>
  <c r="E26"/>
  <c r="F26"/>
  <c r="C27"/>
  <c r="E27"/>
  <c r="F27"/>
  <c r="C29"/>
  <c r="E29"/>
  <c r="F29"/>
  <c r="C30"/>
  <c r="E30"/>
  <c r="F30"/>
  <c r="C31"/>
  <c r="E31"/>
  <c r="F31"/>
  <c r="C32"/>
  <c r="E32"/>
  <c r="F32"/>
  <c r="C33"/>
  <c r="E33"/>
  <c r="F33"/>
  <c r="C34"/>
  <c r="E34"/>
  <c r="F34"/>
  <c r="C35"/>
  <c r="E35"/>
  <c r="F35"/>
  <c r="C36"/>
  <c r="E36"/>
  <c r="F36"/>
  <c r="C37"/>
  <c r="E37"/>
  <c r="F37"/>
  <c r="C38"/>
  <c r="E38"/>
  <c r="F38"/>
  <c r="C39"/>
  <c r="E39"/>
  <c r="F39"/>
  <c r="C40"/>
  <c r="E40"/>
  <c r="F40"/>
  <c r="C41"/>
  <c r="E41"/>
  <c r="F41"/>
  <c r="C42"/>
  <c r="E42"/>
  <c r="F42"/>
  <c r="C43"/>
  <c r="E43"/>
  <c r="F43"/>
  <c r="C44"/>
  <c r="E44"/>
  <c r="F44"/>
  <c r="C45"/>
  <c r="E45"/>
  <c r="F45"/>
  <c r="C46"/>
  <c r="E46"/>
  <c r="F46"/>
  <c r="C47"/>
  <c r="E47"/>
  <c r="F47"/>
  <c r="C48"/>
  <c r="E48"/>
  <c r="F48"/>
  <c r="C49"/>
  <c r="E49"/>
  <c r="F49"/>
  <c r="C50"/>
  <c r="E50"/>
  <c r="F50"/>
  <c r="C51"/>
  <c r="E51"/>
  <c r="F51"/>
  <c r="C52"/>
  <c r="E52"/>
  <c r="F52"/>
  <c r="C53"/>
  <c r="E53"/>
  <c r="F53"/>
  <c r="C54"/>
  <c r="E54"/>
  <c r="F54"/>
  <c r="C55"/>
  <c r="E55"/>
  <c r="F55"/>
  <c r="C56"/>
  <c r="E56"/>
  <c r="F56"/>
  <c r="C57"/>
  <c r="E57"/>
  <c r="F57"/>
  <c r="C58"/>
  <c r="E58"/>
  <c r="F58"/>
  <c r="C59"/>
  <c r="E59"/>
  <c r="F59"/>
  <c r="C60"/>
  <c r="E60"/>
  <c r="F60"/>
  <c r="C61"/>
  <c r="E61"/>
  <c r="F61"/>
  <c r="C62"/>
  <c r="E62"/>
  <c r="F62"/>
  <c r="C63"/>
  <c r="E63"/>
  <c r="F63"/>
  <c r="C64"/>
  <c r="E64"/>
  <c r="F64"/>
  <c r="F66"/>
  <c r="F8" i="4"/>
  <c r="F9"/>
  <c r="C10"/>
  <c r="D10"/>
  <c r="F10" s="1"/>
  <c r="F12"/>
  <c r="F13"/>
  <c r="C14"/>
  <c r="D14"/>
  <c r="F14" s="1"/>
  <c r="C15"/>
  <c r="D15"/>
  <c r="C17"/>
  <c r="C21" s="1"/>
  <c r="C23"/>
  <c r="D23"/>
  <c r="C24"/>
  <c r="C25"/>
  <c r="D25"/>
  <c r="F25" s="1"/>
  <c r="C26"/>
  <c r="D26"/>
  <c r="F26" s="1"/>
  <c r="F23" l="1"/>
  <c r="C22"/>
  <c r="F15"/>
  <c r="D17"/>
  <c r="D22" l="1"/>
  <c r="F22" s="1"/>
  <c r="D24"/>
  <c r="F24" s="1"/>
  <c r="F17"/>
  <c r="D21"/>
  <c r="F21" s="1"/>
</calcChain>
</file>

<file path=xl/sharedStrings.xml><?xml version="1.0" encoding="utf-8"?>
<sst xmlns="http://schemas.openxmlformats.org/spreadsheetml/2006/main" count="219" uniqueCount="164">
  <si>
    <t>Fonte: elaborazioni su dati ISTAT.</t>
  </si>
  <si>
    <t>(E/I)</t>
  </si>
  <si>
    <t>Grado di copertura commerciale (%)</t>
  </si>
  <si>
    <t>((E-I)/(E+I))</t>
  </si>
  <si>
    <t>Saldo normalizzato (%)</t>
  </si>
  <si>
    <t>((I+E)/(C+P))</t>
  </si>
  <si>
    <t>Grado medio di apertura (%)</t>
  </si>
  <si>
    <t>(E/P)</t>
  </si>
  <si>
    <t>Propensione a esportare (%)</t>
  </si>
  <si>
    <t>(I/C)</t>
  </si>
  <si>
    <t>Propensione a importare (%)</t>
  </si>
  <si>
    <t>(P/C)</t>
  </si>
  <si>
    <t>Grado di autoapprovv. (%)</t>
  </si>
  <si>
    <t>(C =  P+I-E)</t>
  </si>
  <si>
    <t>Stima consumo interno</t>
  </si>
  <si>
    <t>(I+E)</t>
  </si>
  <si>
    <t>Volume di commercio</t>
  </si>
  <si>
    <t>(I-E)</t>
  </si>
  <si>
    <t>Importazioni nette</t>
  </si>
  <si>
    <t>(E)</t>
  </si>
  <si>
    <t>Esportazioni</t>
  </si>
  <si>
    <t>(I)</t>
  </si>
  <si>
    <t>Importazioni</t>
  </si>
  <si>
    <t>(P)</t>
  </si>
  <si>
    <t>Totale produzione agro-alimentare</t>
  </si>
  <si>
    <t>2013/12</t>
  </si>
  <si>
    <t>Var. %</t>
  </si>
  <si>
    <t xml:space="preserve"> </t>
  </si>
  <si>
    <t>non Agro-alimentare</t>
  </si>
  <si>
    <t>Agro-alimentare</t>
  </si>
  <si>
    <t>Totale</t>
  </si>
  <si>
    <t>Saldo</t>
  </si>
  <si>
    <t>Agro-alimentari</t>
  </si>
  <si>
    <t>Totali</t>
  </si>
  <si>
    <t>(milioni di euro correnti)</t>
  </si>
  <si>
    <t>all'esportazione e all'importazione.</t>
  </si>
  <si>
    <t>2012/11</t>
  </si>
  <si>
    <t>esport.</t>
  </si>
  <si>
    <t>import.</t>
  </si>
  <si>
    <t>Comp. "prezzo"</t>
  </si>
  <si>
    <t>Comp. "quantità"</t>
  </si>
  <si>
    <t>Commercio agro-alimentare</t>
  </si>
  <si>
    <t>Commercio totale</t>
  </si>
  <si>
    <t>(variazioni percentuali)</t>
  </si>
  <si>
    <t>Totale Industria Alimentare e Bevande</t>
  </si>
  <si>
    <t>Bevande non alcoliche</t>
  </si>
  <si>
    <t>Altri alcolici</t>
  </si>
  <si>
    <t>Mosti</t>
  </si>
  <si>
    <t>Vino</t>
  </si>
  <si>
    <t>Totale Industria Alimentare</t>
  </si>
  <si>
    <t>Altri prodotti non alimentari</t>
  </si>
  <si>
    <t>Altri prodotti dell'industria alimentare</t>
  </si>
  <si>
    <t>Panelli e mangimi</t>
  </si>
  <si>
    <t>Prodotti lattiero-caseari</t>
  </si>
  <si>
    <t>Frutta trasformata</t>
  </si>
  <si>
    <t>Ortaggi trasformati</t>
  </si>
  <si>
    <t>Prodotti ittici</t>
  </si>
  <si>
    <t>Carni preparate</t>
  </si>
  <si>
    <t>Carni fresche e congelate</t>
  </si>
  <si>
    <t>Prodotti dolciari</t>
  </si>
  <si>
    <t>Zucchero</t>
  </si>
  <si>
    <t xml:space="preserve"> di cui prodotti da forno</t>
  </si>
  <si>
    <t xml:space="preserve"> di cui pasta alimentare</t>
  </si>
  <si>
    <t>Derivati dei cereali</t>
  </si>
  <si>
    <t>Riso</t>
  </si>
  <si>
    <t>Totale settore primario</t>
  </si>
  <si>
    <t>Prodotti della caccia</t>
  </si>
  <si>
    <t>Prodotti della pesca</t>
  </si>
  <si>
    <t>Prodotti della silvicoltura</t>
  </si>
  <si>
    <t>Altri prodotti degli allevamenti</t>
  </si>
  <si>
    <t xml:space="preserve"> di cui da allevamento e da macello</t>
  </si>
  <si>
    <t xml:space="preserve"> di cui da riproduzione</t>
  </si>
  <si>
    <t>Animali vivi</t>
  </si>
  <si>
    <t>Tabacco greggio</t>
  </si>
  <si>
    <t>Prodotti del florovivaismo</t>
  </si>
  <si>
    <t>Cacao, caffè, tè e spezie</t>
  </si>
  <si>
    <t>Semi e frutti oleosi</t>
  </si>
  <si>
    <t>Vegetali filamentosi greggi</t>
  </si>
  <si>
    <t>Frutta secca</t>
  </si>
  <si>
    <t>Altra frutta fresca</t>
  </si>
  <si>
    <t>Frutta tropicale</t>
  </si>
  <si>
    <t>Agrumi</t>
  </si>
  <si>
    <t>Legumi ed ortaggi secchi</t>
  </si>
  <si>
    <t>Legumi ed ortaggi freschi</t>
  </si>
  <si>
    <t>Cereali</t>
  </si>
  <si>
    <t>Sementi</t>
  </si>
  <si>
    <t>normalizzato</t>
  </si>
  <si>
    <t>saldo</t>
  </si>
  <si>
    <t>%</t>
  </si>
  <si>
    <t>esportazioni</t>
  </si>
  <si>
    <t>importazioni</t>
  </si>
  <si>
    <t>Milioni di euro</t>
  </si>
  <si>
    <t>Totale bilancia agro-alimentare</t>
  </si>
  <si>
    <t>Totale prodotti  dell'industria alimentare e bevande</t>
  </si>
  <si>
    <t>Prodotti dell'I.A. per usi non alimentari</t>
  </si>
  <si>
    <t>Prodotti dell'industria alimentare per il settore primario</t>
  </si>
  <si>
    <t>Prodotti dell'industria alimentare reimpiegati nell'industria alimentare</t>
  </si>
  <si>
    <t>Prodotti dell'industria alimentare per il consumo alimentare diretto</t>
  </si>
  <si>
    <t>Totale prodotti del settore primario</t>
  </si>
  <si>
    <t>Altri prodotti del settore primario</t>
  </si>
  <si>
    <t>Prodotti del settore primario reimpiegati</t>
  </si>
  <si>
    <t>Materie prime per l'industria alimentare</t>
  </si>
  <si>
    <t>Prodotti del settore primario per il consumo alimentare diretto</t>
  </si>
  <si>
    <t>saldo normal.</t>
  </si>
  <si>
    <t>(valori correnti)</t>
  </si>
  <si>
    <t>Struttura %</t>
  </si>
  <si>
    <t>Var. % 2013/12</t>
  </si>
  <si>
    <t>WTO</t>
  </si>
  <si>
    <t>Totale Mondo</t>
  </si>
  <si>
    <t>Oceania</t>
  </si>
  <si>
    <t xml:space="preserve"> - Asean</t>
  </si>
  <si>
    <t xml:space="preserve"> - Mercosur</t>
  </si>
  <si>
    <t>Sud America</t>
  </si>
  <si>
    <t>Centro America</t>
  </si>
  <si>
    <t>Nord America</t>
  </si>
  <si>
    <t xml:space="preserve"> - EEA</t>
  </si>
  <si>
    <t>UE 15</t>
  </si>
  <si>
    <t>UE 28</t>
  </si>
  <si>
    <t>Tab. 3.6 - Il commercio agroalimentare dell'Italia per comparti - 2013</t>
  </si>
  <si>
    <t>Indici</t>
  </si>
  <si>
    <t>Ragione di</t>
  </si>
  <si>
    <r>
      <t xml:space="preserve">Tab. 3.3 - </t>
    </r>
    <r>
      <rPr>
        <i/>
        <sz val="10"/>
        <rFont val="Calibri"/>
        <family val="2"/>
        <scheme val="minor"/>
      </rPr>
      <t>Il commercio agro-alimentare e totale dell'Italia</t>
    </r>
  </si>
  <si>
    <r>
      <t>scambio</t>
    </r>
    <r>
      <rPr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</si>
  <si>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Le variazioni della ragione di scambio sono calcolate come rapporto tra le variazioni dell'indice dei prezzi </t>
    </r>
  </si>
  <si>
    <r>
      <t>Fonte</t>
    </r>
    <r>
      <rPr>
        <sz val="9"/>
        <rFont val="Calibri"/>
        <family val="2"/>
        <scheme val="minor"/>
      </rPr>
      <t xml:space="preserve">: INEA, </t>
    </r>
    <r>
      <rPr>
        <i/>
        <sz val="9"/>
        <rFont val="Calibri"/>
        <family val="2"/>
        <scheme val="minor"/>
      </rPr>
      <t>Il commercio estero dei prodotti agro-alimentari. Rapporto 2013</t>
    </r>
    <r>
      <rPr>
        <sz val="9"/>
        <rFont val="Calibri"/>
        <family val="2"/>
        <scheme val="minor"/>
      </rPr>
      <t>.</t>
    </r>
  </si>
  <si>
    <r>
      <t>TOTALE AGRO-ALIMENTARE</t>
    </r>
    <r>
      <rPr>
        <b/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</si>
  <si>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Il totale agro-alimentare comprende altri prodotti agro-alimentari (sotto soglia 1-24) non riportati nei totali settore primario e industria alimentare e bevande.</t>
    </r>
  </si>
  <si>
    <r>
      <t xml:space="preserve">Tab. 3.5 - </t>
    </r>
    <r>
      <rPr>
        <i/>
        <sz val="10"/>
        <rFont val="Calibri"/>
        <family val="2"/>
        <scheme val="minor"/>
      </rPr>
      <t>Bilancia agro-alimentare per origine e destinazione: struttura per comparti - 2013</t>
    </r>
  </si>
  <si>
    <r>
      <t xml:space="preserve">Tab. 3.4 - </t>
    </r>
    <r>
      <rPr>
        <i/>
        <sz val="10"/>
        <rFont val="Calibri"/>
        <family val="2"/>
        <scheme val="minor"/>
      </rPr>
      <t>Il commercio agro-alimentare dell'Italia per aree geografiche</t>
    </r>
  </si>
  <si>
    <r>
      <t>% AA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su Totale</t>
    </r>
  </si>
  <si>
    <r>
      <t>1</t>
    </r>
    <r>
      <rPr>
        <sz val="10"/>
        <rFont val="Calibri"/>
        <family val="2"/>
        <scheme val="minor"/>
      </rPr>
      <t xml:space="preserve"> Agro-alimentare.</t>
    </r>
  </si>
  <si>
    <r>
      <t xml:space="preserve">Tab. 3.2 - </t>
    </r>
    <r>
      <rPr>
        <i/>
        <sz val="10"/>
        <rFont val="Calibri"/>
        <family val="2"/>
        <scheme val="minor"/>
      </rPr>
      <t>Evoluzione del commercio agro-alimentare e totale dell'Italia</t>
    </r>
  </si>
  <si>
    <r>
      <t>AA</t>
    </r>
    <r>
      <rPr>
        <vertAlign val="superscript"/>
        <sz val="8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/totali (%)</t>
    </r>
  </si>
  <si>
    <r>
      <t>1</t>
    </r>
    <r>
      <rPr>
        <sz val="10"/>
        <rFont val="Calibri"/>
        <family val="2"/>
        <scheme val="minor"/>
      </rPr>
      <t>AA = Agro-alimentare</t>
    </r>
  </si>
  <si>
    <r>
      <t>Tab. 3.1 -</t>
    </r>
    <r>
      <rPr>
        <i/>
        <sz val="10"/>
        <rFont val="Calibri"/>
        <family val="2"/>
        <scheme val="minor"/>
      </rPr>
      <t xml:space="preserve"> Contabilità agro-alimentare nazionale</t>
    </r>
  </si>
  <si>
    <r>
      <t>Produzione della branca agricoltura silvicoltura e pesca</t>
    </r>
    <r>
      <rPr>
        <vertAlign val="superscript"/>
        <sz val="10"/>
        <rFont val="Calibri"/>
        <family val="2"/>
        <scheme val="minor"/>
      </rPr>
      <t>1</t>
    </r>
  </si>
  <si>
    <r>
      <t xml:space="preserve">VA industria alimentare </t>
    </r>
    <r>
      <rPr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</si>
  <si>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A prezzi di base.</t>
    </r>
  </si>
  <si>
    <t>Altri Paesi Europei (no mediterranei)</t>
  </si>
  <si>
    <t>Paesi terzi mediterranei europei</t>
  </si>
  <si>
    <t>Paesi terzi mediterranei asiatici</t>
  </si>
  <si>
    <t>Paesi terzi mediterranei africani</t>
  </si>
  <si>
    <t xml:space="preserve"> - Euromed (di cui di p. terzi mediterranei)</t>
  </si>
  <si>
    <t>Asia (no mediterranei)</t>
  </si>
  <si>
    <t>Africa (no mediterranei)</t>
  </si>
  <si>
    <t>Totali diversi</t>
  </si>
  <si>
    <t>Altri paesi europei (no mediterranei)</t>
  </si>
  <si>
    <r>
      <t>Fonte</t>
    </r>
    <r>
      <rPr>
        <sz val="9"/>
        <rFont val="Calibri"/>
        <family val="2"/>
        <scheme val="minor"/>
      </rPr>
      <t xml:space="preserve">: INEA, </t>
    </r>
    <r>
      <rPr>
        <i/>
        <sz val="9"/>
        <rFont val="Calibri"/>
        <family val="2"/>
        <scheme val="minor"/>
      </rPr>
      <t>Il commercio estero dei prodotti agro-alimentari. Rapporto 2013.</t>
    </r>
  </si>
  <si>
    <t xml:space="preserve"> - carni fresche e congelate suine</t>
  </si>
  <si>
    <t xml:space="preserve"> - carni fresche e congelate ovi-caprine</t>
  </si>
  <si>
    <t xml:space="preserve"> - carni fresche e congelate avicole</t>
  </si>
  <si>
    <t xml:space="preserve"> - carni fresche e congelate bovine</t>
  </si>
  <si>
    <t xml:space="preserve"> - carni preparate suine</t>
  </si>
  <si>
    <t xml:space="preserve"> - latte</t>
  </si>
  <si>
    <t xml:space="preserve"> - formaggio</t>
  </si>
  <si>
    <t xml:space="preserve"> - olio d'oliva</t>
  </si>
  <si>
    <t xml:space="preserve"> - spumanti di qualità</t>
  </si>
  <si>
    <t xml:space="preserve"> - vini liquorosi e aromatizzati</t>
  </si>
  <si>
    <t xml:space="preserve"> - vini confezionati di qualità</t>
  </si>
  <si>
    <t xml:space="preserve"> - vini confezionati non di qualità</t>
  </si>
  <si>
    <t xml:space="preserve"> - vini sfusi di qualità</t>
  </si>
  <si>
    <t xml:space="preserve"> - vini sfusi non di qualità</t>
  </si>
  <si>
    <t>Oli e grassi</t>
  </si>
  <si>
    <t xml:space="preserve"> - cereali (da semina)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</si>
</sst>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#,##0.0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64" fontId="2" fillId="0" borderId="0" xfId="1" applyNumberFormat="1" applyFont="1" applyAlignment="1">
      <alignment horizontal="centerContinuous"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Continuous" vertical="center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/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2" fillId="0" borderId="0" xfId="1" applyFont="1" applyFill="1"/>
    <xf numFmtId="0" fontId="7" fillId="0" borderId="0" xfId="1" applyFont="1" applyFill="1"/>
    <xf numFmtId="0" fontId="5" fillId="0" borderId="0" xfId="1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0" fontId="9" fillId="0" borderId="1" xfId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3" fillId="0" borderId="0" xfId="1" applyNumberFormat="1" applyFont="1" applyFill="1"/>
    <xf numFmtId="4" fontId="7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165" fontId="2" fillId="0" borderId="0" xfId="1" applyNumberFormat="1" applyFont="1" applyAlignment="1">
      <alignment horizontal="centerContinuous" vertical="center"/>
    </xf>
    <xf numFmtId="41" fontId="2" fillId="0" borderId="1" xfId="2" applyFont="1" applyBorder="1" applyAlignment="1">
      <alignment vertical="center"/>
    </xf>
    <xf numFmtId="165" fontId="2" fillId="0" borderId="1" xfId="1" applyNumberFormat="1" applyFont="1" applyBorder="1" applyAlignment="1">
      <alignment horizontal="centerContinuous" vertical="center"/>
    </xf>
    <xf numFmtId="165" fontId="2" fillId="0" borderId="0" xfId="1" applyNumberFormat="1" applyFont="1" applyAlignment="1">
      <alignment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/>
    </xf>
    <xf numFmtId="164" fontId="3" fillId="0" borderId="0" xfId="1" applyNumberFormat="1" applyFont="1"/>
    <xf numFmtId="164" fontId="10" fillId="0" borderId="0" xfId="1" applyNumberFormat="1" applyFont="1" applyAlignment="1">
      <alignment vertical="center"/>
    </xf>
    <xf numFmtId="0" fontId="7" fillId="0" borderId="0" xfId="1" applyFont="1"/>
    <xf numFmtId="1" fontId="2" fillId="0" borderId="0" xfId="1" applyNumberFormat="1" applyFont="1" applyAlignment="1">
      <alignment horizontal="centerContinuous" vertical="center"/>
    </xf>
    <xf numFmtId="3" fontId="2" fillId="0" borderId="0" xfId="1" applyNumberFormat="1" applyFont="1" applyAlignment="1">
      <alignment horizontal="centerContinuous" vertical="center"/>
    </xf>
    <xf numFmtId="164" fontId="3" fillId="0" borderId="0" xfId="1" applyNumberFormat="1" applyFont="1" applyAlignment="1">
      <alignment horizontal="centerContinuous" vertical="center"/>
    </xf>
    <xf numFmtId="164" fontId="3" fillId="0" borderId="0" xfId="1" applyNumberFormat="1" applyFont="1" applyAlignment="1">
      <alignment vertical="center"/>
    </xf>
    <xf numFmtId="3" fontId="7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3" fontId="2" fillId="0" borderId="0" xfId="1" applyNumberFormat="1" applyFont="1"/>
    <xf numFmtId="4" fontId="2" fillId="0" borderId="0" xfId="1" applyNumberFormat="1" applyFont="1"/>
    <xf numFmtId="3" fontId="2" fillId="0" borderId="0" xfId="1" applyNumberFormat="1" applyFont="1" applyFill="1"/>
    <xf numFmtId="3" fontId="3" fillId="0" borderId="0" xfId="1" applyNumberFormat="1" applyFont="1"/>
    <xf numFmtId="0" fontId="11" fillId="0" borderId="0" xfId="1" applyFont="1" applyAlignment="1">
      <alignment vertical="center"/>
    </xf>
    <xf numFmtId="0" fontId="2" fillId="0" borderId="0" xfId="1" applyFont="1" applyAlignment="1"/>
    <xf numFmtId="0" fontId="7" fillId="0" borderId="0" xfId="1" applyFont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3" fillId="0" borderId="0" xfId="1" applyNumberFormat="1" applyFont="1"/>
    <xf numFmtId="165" fontId="10" fillId="0" borderId="0" xfId="1" applyNumberFormat="1" applyFont="1" applyAlignment="1">
      <alignment vertical="center" wrapText="1"/>
    </xf>
    <xf numFmtId="3" fontId="7" fillId="0" borderId="0" xfId="1" applyNumberFormat="1" applyFont="1"/>
    <xf numFmtId="3" fontId="10" fillId="0" borderId="0" xfId="1" applyNumberFormat="1" applyFont="1" applyAlignment="1">
      <alignment vertical="center"/>
    </xf>
    <xf numFmtId="0" fontId="12" fillId="0" borderId="0" xfId="1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3" fontId="3" fillId="0" borderId="0" xfId="1" applyNumberFormat="1" applyFont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10" fillId="0" borderId="0" xfId="1" applyFont="1"/>
    <xf numFmtId="3" fontId="10" fillId="0" borderId="0" xfId="1" applyNumberFormat="1" applyFont="1"/>
    <xf numFmtId="0" fontId="2" fillId="0" borderId="0" xfId="1" applyFont="1" applyAlignment="1">
      <alignment horizontal="left" vertical="center"/>
    </xf>
    <xf numFmtId="165" fontId="10" fillId="0" borderId="0" xfId="1" applyNumberFormat="1" applyFont="1"/>
    <xf numFmtId="165" fontId="3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/>
    <xf numFmtId="3" fontId="2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" fontId="7" fillId="0" borderId="0" xfId="1" applyNumberFormat="1" applyFont="1" applyFill="1"/>
    <xf numFmtId="3" fontId="2" fillId="0" borderId="0" xfId="1" applyNumberFormat="1" applyFont="1" applyFill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/>
    <xf numFmtId="0" fontId="3" fillId="0" borderId="0" xfId="1" applyFont="1" applyFill="1"/>
    <xf numFmtId="0" fontId="10" fillId="0" borderId="0" xfId="1" applyFont="1" applyFill="1"/>
    <xf numFmtId="165" fontId="10" fillId="0" borderId="0" xfId="1" applyNumberFormat="1" applyFont="1" applyFill="1"/>
    <xf numFmtId="0" fontId="2" fillId="0" borderId="1" xfId="1" applyFont="1" applyFill="1" applyBorder="1"/>
    <xf numFmtId="165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Fill="1" applyAlignment="1">
      <alignment horizontal="left" wrapText="1"/>
    </xf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>
      <selection activeCell="A2" sqref="A2"/>
    </sheetView>
  </sheetViews>
  <sheetFormatPr defaultRowHeight="12.75"/>
  <cols>
    <col min="1" max="1" width="35" style="3" customWidth="1"/>
    <col min="2" max="2" width="10.7109375" style="94" bestFit="1" customWidth="1"/>
    <col min="3" max="4" width="9.140625" style="3"/>
    <col min="5" max="5" width="3.42578125" style="3" customWidth="1"/>
    <col min="6" max="16384" width="9.140625" style="3"/>
  </cols>
  <sheetData>
    <row r="1" spans="1:9">
      <c r="A1" s="88" t="s">
        <v>134</v>
      </c>
      <c r="B1" s="88"/>
      <c r="C1" s="88"/>
      <c r="D1" s="88"/>
      <c r="E1" s="88"/>
      <c r="F1" s="88"/>
    </row>
    <row r="2" spans="1:9">
      <c r="A2" s="89"/>
      <c r="B2" s="89"/>
      <c r="C2" s="89"/>
      <c r="D2" s="89"/>
      <c r="E2" s="89"/>
      <c r="F2" s="89"/>
    </row>
    <row r="3" spans="1:9">
      <c r="A3" s="90" t="s">
        <v>27</v>
      </c>
      <c r="B3" s="91"/>
      <c r="C3" s="90"/>
      <c r="D3" s="90"/>
      <c r="E3" s="90"/>
      <c r="F3" s="92" t="s">
        <v>26</v>
      </c>
    </row>
    <row r="4" spans="1:9" s="94" customFormat="1">
      <c r="A4" s="5"/>
      <c r="B4" s="5"/>
      <c r="C4" s="93">
        <v>2012</v>
      </c>
      <c r="D4" s="93">
        <v>2013</v>
      </c>
      <c r="E4" s="93"/>
      <c r="F4" s="93" t="s">
        <v>25</v>
      </c>
    </row>
    <row r="5" spans="1:9" s="94" customFormat="1"/>
    <row r="6" spans="1:9">
      <c r="B6" s="3"/>
      <c r="C6" s="140" t="s">
        <v>91</v>
      </c>
      <c r="D6" s="140"/>
      <c r="E6" s="88"/>
      <c r="F6" s="88"/>
      <c r="H6" s="95"/>
    </row>
    <row r="8" spans="1:9" ht="15">
      <c r="A8" s="3" t="s">
        <v>135</v>
      </c>
      <c r="C8" s="85">
        <v>53148</v>
      </c>
      <c r="D8" s="85">
        <v>55074</v>
      </c>
      <c r="F8" s="70">
        <f>((D8-C8)/C8)*100</f>
        <v>3.6238428539173624</v>
      </c>
      <c r="H8" s="83"/>
      <c r="I8" s="83"/>
    </row>
    <row r="9" spans="1:9" ht="15">
      <c r="A9" s="3" t="s">
        <v>136</v>
      </c>
      <c r="C9" s="85">
        <v>26075</v>
      </c>
      <c r="D9" s="85">
        <v>26609</v>
      </c>
      <c r="F9" s="70">
        <f>((D9-C9)/C9)*100</f>
        <v>2.0479386385426657</v>
      </c>
    </row>
    <row r="10" spans="1:9">
      <c r="A10" s="3" t="s">
        <v>24</v>
      </c>
      <c r="B10" s="94" t="s">
        <v>23</v>
      </c>
      <c r="C10" s="83">
        <f>C8+C9</f>
        <v>79223</v>
      </c>
      <c r="D10" s="83">
        <f>D8+D9</f>
        <v>81683</v>
      </c>
      <c r="F10" s="70">
        <f>((D10-C10)/C10)*100</f>
        <v>3.1051588553829066</v>
      </c>
    </row>
    <row r="11" spans="1:9">
      <c r="C11" s="83"/>
      <c r="D11" s="83"/>
      <c r="F11" s="70"/>
    </row>
    <row r="12" spans="1:9">
      <c r="A12" s="3" t="s">
        <v>22</v>
      </c>
      <c r="B12" s="94" t="s">
        <v>21</v>
      </c>
      <c r="C12" s="83">
        <v>38600</v>
      </c>
      <c r="D12" s="83">
        <v>39756</v>
      </c>
      <c r="F12" s="70">
        <f>((D12-C12)/C12)*100</f>
        <v>2.9948186528497409</v>
      </c>
    </row>
    <row r="13" spans="1:9">
      <c r="A13" s="3" t="s">
        <v>20</v>
      </c>
      <c r="B13" s="94" t="s">
        <v>19</v>
      </c>
      <c r="C13" s="83">
        <v>32050</v>
      </c>
      <c r="D13" s="83">
        <v>33645</v>
      </c>
      <c r="F13" s="70">
        <f>((D13-C13)/C13)*100</f>
        <v>4.9765990639625581</v>
      </c>
    </row>
    <row r="14" spans="1:9">
      <c r="A14" s="3" t="s">
        <v>18</v>
      </c>
      <c r="B14" s="94" t="s">
        <v>17</v>
      </c>
      <c r="C14" s="83">
        <f>C12-C13</f>
        <v>6550</v>
      </c>
      <c r="D14" s="83">
        <f>D12-D13</f>
        <v>6111</v>
      </c>
      <c r="F14" s="70">
        <f>((D14-C14)/C14)*100</f>
        <v>-6.7022900763358777</v>
      </c>
    </row>
    <row r="15" spans="1:9">
      <c r="A15" s="3" t="s">
        <v>16</v>
      </c>
      <c r="B15" s="94" t="s">
        <v>15</v>
      </c>
      <c r="C15" s="83">
        <f>C12+C13</f>
        <v>70650</v>
      </c>
      <c r="D15" s="83">
        <f>D12+D13</f>
        <v>73401</v>
      </c>
      <c r="F15" s="70">
        <f>((D15-C15)/C15)*100</f>
        <v>3.8938428874734607</v>
      </c>
    </row>
    <row r="16" spans="1:9">
      <c r="C16" s="83"/>
      <c r="D16" s="83"/>
      <c r="F16" s="70"/>
    </row>
    <row r="17" spans="1:6">
      <c r="A17" s="3" t="s">
        <v>14</v>
      </c>
      <c r="B17" s="94" t="s">
        <v>13</v>
      </c>
      <c r="C17" s="83">
        <f>(C10+(C12-C13))</f>
        <v>85773</v>
      </c>
      <c r="D17" s="83">
        <f>(D10+(D12-D13))</f>
        <v>87794</v>
      </c>
      <c r="F17" s="70">
        <f>((D17-C17)/C17)*100</f>
        <v>2.3562193230970121</v>
      </c>
    </row>
    <row r="18" spans="1:6">
      <c r="F18" s="70"/>
    </row>
    <row r="19" spans="1:6">
      <c r="B19" s="3"/>
      <c r="C19" s="140" t="s">
        <v>119</v>
      </c>
      <c r="D19" s="140"/>
      <c r="E19" s="88"/>
      <c r="F19" s="88"/>
    </row>
    <row r="20" spans="1:6">
      <c r="C20" s="96"/>
      <c r="D20" s="96"/>
      <c r="E20" s="96"/>
      <c r="F20" s="70"/>
    </row>
    <row r="21" spans="1:6">
      <c r="A21" s="3" t="s">
        <v>12</v>
      </c>
      <c r="B21" s="94" t="s">
        <v>11</v>
      </c>
      <c r="C21" s="70">
        <f>C10/C17*100</f>
        <v>92.363564291793452</v>
      </c>
      <c r="D21" s="70">
        <f>D10/D17*100</f>
        <v>93.039387657470897</v>
      </c>
      <c r="E21" s="97"/>
      <c r="F21" s="70">
        <f t="shared" ref="F21:F26" si="0">D21-C21</f>
        <v>0.67582336567744505</v>
      </c>
    </row>
    <row r="22" spans="1:6">
      <c r="A22" s="3" t="s">
        <v>10</v>
      </c>
      <c r="B22" s="94" t="s">
        <v>9</v>
      </c>
      <c r="C22" s="70">
        <f>C12/C17*100</f>
        <v>45.002506616301169</v>
      </c>
      <c r="D22" s="70">
        <f>D12/D17*100</f>
        <v>45.283276761509903</v>
      </c>
      <c r="E22" s="97"/>
      <c r="F22" s="70">
        <f t="shared" si="0"/>
        <v>0.28077014520873433</v>
      </c>
    </row>
    <row r="23" spans="1:6">
      <c r="A23" s="3" t="s">
        <v>8</v>
      </c>
      <c r="B23" s="94" t="s">
        <v>7</v>
      </c>
      <c r="C23" s="70">
        <f>C13/C10*100</f>
        <v>40.455423298789498</v>
      </c>
      <c r="D23" s="70">
        <f>D13/D10*100</f>
        <v>41.189721239425587</v>
      </c>
      <c r="E23" s="97"/>
      <c r="F23" s="70">
        <f t="shared" si="0"/>
        <v>0.73429794063608966</v>
      </c>
    </row>
    <row r="24" spans="1:6">
      <c r="A24" s="3" t="s">
        <v>6</v>
      </c>
      <c r="B24" s="94" t="s">
        <v>5</v>
      </c>
      <c r="C24" s="70">
        <f>((C12+C13)/(C17+C10)*100)</f>
        <v>42.819219859875389</v>
      </c>
      <c r="D24" s="70">
        <f>((D12+D13)/(D17+D10)*100)</f>
        <v>43.310301692855077</v>
      </c>
      <c r="E24" s="97"/>
      <c r="F24" s="70">
        <f t="shared" si="0"/>
        <v>0.49108183297968822</v>
      </c>
    </row>
    <row r="25" spans="1:6">
      <c r="A25" s="3" t="s">
        <v>4</v>
      </c>
      <c r="B25" s="94" t="s">
        <v>3</v>
      </c>
      <c r="C25" s="70">
        <f>((C13-C12)/(C13+C12)*100)</f>
        <v>-9.2710544939844297</v>
      </c>
      <c r="D25" s="70">
        <f>((D13-D12)/(D13+D12)*100)</f>
        <v>-8.3254996525932885</v>
      </c>
      <c r="E25" s="97"/>
      <c r="F25" s="70">
        <f t="shared" si="0"/>
        <v>0.94555484139114121</v>
      </c>
    </row>
    <row r="26" spans="1:6">
      <c r="A26" s="3" t="s">
        <v>2</v>
      </c>
      <c r="B26" s="94" t="s">
        <v>1</v>
      </c>
      <c r="C26" s="70">
        <f>(C13/C12)*100</f>
        <v>83.031088082901547</v>
      </c>
      <c r="D26" s="70">
        <f>(D13/D12)*100</f>
        <v>84.628735285239969</v>
      </c>
      <c r="E26" s="97"/>
      <c r="F26" s="70">
        <f t="shared" si="0"/>
        <v>1.5976472023384218</v>
      </c>
    </row>
    <row r="27" spans="1:6">
      <c r="A27" s="4"/>
      <c r="B27" s="5"/>
      <c r="C27" s="4"/>
      <c r="D27" s="4"/>
      <c r="E27" s="4"/>
      <c r="F27" s="4"/>
    </row>
    <row r="29" spans="1:6" ht="15">
      <c r="A29" s="98" t="s">
        <v>137</v>
      </c>
      <c r="B29" s="3"/>
    </row>
    <row r="31" spans="1:6">
      <c r="A31" s="3" t="s">
        <v>0</v>
      </c>
    </row>
  </sheetData>
  <mergeCells count="2">
    <mergeCell ref="C6:D6"/>
    <mergeCell ref="C19:D19"/>
  </mergeCells>
  <pageMargins left="0.25" right="0.25" top="0.75" bottom="0.75" header="0.3" footer="0.3"/>
  <pageSetup paperSize="2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75" zoomScaleNormal="75" workbookViewId="0">
      <selection activeCell="A2" sqref="A2"/>
    </sheetView>
  </sheetViews>
  <sheetFormatPr defaultRowHeight="12.75"/>
  <cols>
    <col min="1" max="1" width="27" style="3" customWidth="1"/>
    <col min="2" max="4" width="9.140625" style="3"/>
    <col min="5" max="6" width="9.140625" style="3" customWidth="1"/>
    <col min="7" max="16384" width="9.140625" style="3"/>
  </cols>
  <sheetData>
    <row r="1" spans="1:6">
      <c r="A1" s="33" t="s">
        <v>131</v>
      </c>
      <c r="B1" s="33"/>
      <c r="C1" s="33"/>
      <c r="D1" s="33"/>
      <c r="E1" s="6"/>
    </row>
    <row r="2" spans="1:6">
      <c r="A2" s="30"/>
    </row>
    <row r="3" spans="1:6">
      <c r="A3" s="6"/>
      <c r="B3" s="6"/>
      <c r="D3" s="10"/>
      <c r="F3" s="20" t="s">
        <v>34</v>
      </c>
    </row>
    <row r="4" spans="1:6" ht="12.75" customHeight="1">
      <c r="A4" s="81"/>
      <c r="B4" s="82">
        <v>2009</v>
      </c>
      <c r="C4" s="82">
        <v>2010</v>
      </c>
      <c r="D4" s="82">
        <v>2011</v>
      </c>
      <c r="E4" s="82">
        <v>2012</v>
      </c>
      <c r="F4" s="82">
        <v>2013</v>
      </c>
    </row>
    <row r="5" spans="1:6" ht="12.75" customHeight="1">
      <c r="A5" s="6"/>
      <c r="B5" s="6"/>
      <c r="C5" s="6"/>
      <c r="D5" s="6"/>
    </row>
    <row r="6" spans="1:6">
      <c r="A6" s="48" t="s">
        <v>22</v>
      </c>
      <c r="B6" s="6"/>
      <c r="C6" s="6"/>
      <c r="D6" s="6"/>
    </row>
    <row r="7" spans="1:6">
      <c r="A7" s="6" t="s">
        <v>33</v>
      </c>
      <c r="B7" s="114">
        <v>297609</v>
      </c>
      <c r="C7" s="114">
        <v>367390</v>
      </c>
      <c r="D7" s="114">
        <v>401428</v>
      </c>
      <c r="E7" s="83">
        <v>380292</v>
      </c>
      <c r="F7" s="115">
        <v>359454</v>
      </c>
    </row>
    <row r="8" spans="1:6">
      <c r="A8" s="6" t="s">
        <v>32</v>
      </c>
      <c r="B8" s="114">
        <v>31640</v>
      </c>
      <c r="C8" s="114">
        <v>35495</v>
      </c>
      <c r="D8" s="114">
        <v>39595</v>
      </c>
      <c r="E8" s="83">
        <v>38690</v>
      </c>
      <c r="F8" s="115">
        <v>39756</v>
      </c>
    </row>
    <row r="9" spans="1:6">
      <c r="A9" s="6" t="s">
        <v>132</v>
      </c>
      <c r="B9" s="116">
        <v>10.6</v>
      </c>
      <c r="C9" s="116">
        <v>9.6999999999999993</v>
      </c>
      <c r="D9" s="116">
        <v>9.9</v>
      </c>
      <c r="E9" s="70">
        <v>10.199999999999999</v>
      </c>
      <c r="F9" s="70">
        <v>11.1</v>
      </c>
    </row>
    <row r="10" spans="1:6">
      <c r="A10" s="6"/>
      <c r="D10" s="6"/>
      <c r="E10" s="84"/>
    </row>
    <row r="11" spans="1:6">
      <c r="A11" s="48" t="s">
        <v>20</v>
      </c>
      <c r="B11" s="6"/>
      <c r="C11" s="6"/>
      <c r="D11" s="6"/>
      <c r="E11" s="84"/>
    </row>
    <row r="12" spans="1:6">
      <c r="A12" s="6" t="s">
        <v>33</v>
      </c>
      <c r="B12" s="114">
        <v>291733</v>
      </c>
      <c r="C12" s="114">
        <v>337316</v>
      </c>
      <c r="D12" s="114">
        <v>375904</v>
      </c>
      <c r="E12" s="83">
        <v>390182</v>
      </c>
      <c r="F12" s="115">
        <v>389835</v>
      </c>
    </row>
    <row r="13" spans="1:6">
      <c r="A13" s="6" t="s">
        <v>32</v>
      </c>
      <c r="B13" s="114">
        <v>25166</v>
      </c>
      <c r="C13" s="114">
        <v>28113</v>
      </c>
      <c r="D13" s="114">
        <v>30516</v>
      </c>
      <c r="E13" s="83">
        <v>32132</v>
      </c>
      <c r="F13" s="115">
        <v>33645</v>
      </c>
    </row>
    <row r="14" spans="1:6">
      <c r="A14" s="6" t="s">
        <v>132</v>
      </c>
      <c r="B14" s="116">
        <v>8.6</v>
      </c>
      <c r="C14" s="116">
        <v>8.3000000000000007</v>
      </c>
      <c r="D14" s="116">
        <v>8.1</v>
      </c>
      <c r="E14" s="70">
        <v>8.1999999999999993</v>
      </c>
      <c r="F14" s="117">
        <v>8.6</v>
      </c>
    </row>
    <row r="15" spans="1:6">
      <c r="E15" s="83"/>
    </row>
    <row r="16" spans="1:6">
      <c r="A16" s="48" t="s">
        <v>31</v>
      </c>
      <c r="B16" s="6"/>
      <c r="C16" s="6"/>
      <c r="E16" s="83"/>
    </row>
    <row r="17" spans="1:6">
      <c r="A17" s="6" t="s">
        <v>30</v>
      </c>
      <c r="B17" s="114">
        <v>-5876</v>
      </c>
      <c r="C17" s="114">
        <v>-30073</v>
      </c>
      <c r="D17" s="114">
        <v>-25524</v>
      </c>
      <c r="E17" s="85">
        <v>9890</v>
      </c>
      <c r="F17" s="85">
        <v>30381</v>
      </c>
    </row>
    <row r="18" spans="1:6">
      <c r="A18" s="6" t="s">
        <v>29</v>
      </c>
      <c r="B18" s="114">
        <v>-6474</v>
      </c>
      <c r="C18" s="114">
        <v>-7382</v>
      </c>
      <c r="D18" s="114">
        <v>-9079</v>
      </c>
      <c r="E18" s="83">
        <v>-6558</v>
      </c>
      <c r="F18" s="83">
        <v>-6111</v>
      </c>
    </row>
    <row r="19" spans="1:6">
      <c r="A19" s="6" t="s">
        <v>28</v>
      </c>
      <c r="B19" s="118">
        <v>599</v>
      </c>
      <c r="C19" s="119">
        <v>-22691</v>
      </c>
      <c r="D19" s="119">
        <v>-16445</v>
      </c>
      <c r="E19" s="86">
        <v>16447</v>
      </c>
      <c r="F19" s="120">
        <v>36491</v>
      </c>
    </row>
    <row r="20" spans="1:6">
      <c r="E20" s="83"/>
    </row>
    <row r="21" spans="1:6">
      <c r="A21" s="48" t="s">
        <v>4</v>
      </c>
      <c r="B21" s="6"/>
      <c r="C21" s="6"/>
      <c r="E21" s="83"/>
    </row>
    <row r="22" spans="1:6">
      <c r="A22" s="6" t="s">
        <v>30</v>
      </c>
      <c r="B22" s="116">
        <v>-1</v>
      </c>
      <c r="C22" s="116">
        <v>-4.3</v>
      </c>
      <c r="D22" s="116">
        <v>-3.3</v>
      </c>
      <c r="E22" s="70">
        <v>1.3</v>
      </c>
      <c r="F22" s="117">
        <v>4.0999999999999996</v>
      </c>
    </row>
    <row r="23" spans="1:6">
      <c r="A23" s="6" t="s">
        <v>29</v>
      </c>
      <c r="B23" s="116">
        <v>-11.4</v>
      </c>
      <c r="C23" s="116">
        <v>-11.6</v>
      </c>
      <c r="D23" s="116">
        <v>-12.9</v>
      </c>
      <c r="E23" s="70">
        <v>-9.3000000000000007</v>
      </c>
      <c r="F23" s="117">
        <v>-8.3000000000000007</v>
      </c>
    </row>
    <row r="24" spans="1:6">
      <c r="A24" s="6" t="s">
        <v>28</v>
      </c>
      <c r="B24" s="116">
        <v>0.1</v>
      </c>
      <c r="C24" s="116">
        <v>-3.5</v>
      </c>
      <c r="D24" s="116">
        <v>-2.2999999999999998</v>
      </c>
      <c r="E24" s="70">
        <v>2.4</v>
      </c>
      <c r="F24" s="117">
        <v>5.4</v>
      </c>
    </row>
    <row r="25" spans="1:6">
      <c r="A25" s="8"/>
      <c r="B25" s="8"/>
      <c r="C25" s="8"/>
      <c r="D25" s="8"/>
      <c r="E25" s="8"/>
      <c r="F25" s="4"/>
    </row>
    <row r="27" spans="1:6">
      <c r="A27" s="87" t="s">
        <v>133</v>
      </c>
      <c r="B27" s="6"/>
      <c r="C27" s="6"/>
      <c r="D27" s="6"/>
      <c r="E27" s="6"/>
    </row>
    <row r="29" spans="1:6">
      <c r="A29" s="14" t="s">
        <v>124</v>
      </c>
      <c r="B29" s="6"/>
      <c r="C29" s="6"/>
      <c r="D29" s="6"/>
      <c r="E29" s="6"/>
    </row>
  </sheetData>
  <pageMargins left="0.21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5" zoomScaleNormal="75" workbookViewId="0">
      <selection activeCell="A2" sqref="A2"/>
    </sheetView>
  </sheetViews>
  <sheetFormatPr defaultRowHeight="12.75"/>
  <cols>
    <col min="1" max="1" width="13.28515625" style="3" customWidth="1"/>
    <col min="2" max="3" width="9.140625" style="3"/>
    <col min="4" max="4" width="2" style="3" customWidth="1"/>
    <col min="5" max="6" width="9.140625" style="3"/>
    <col min="7" max="7" width="2.28515625" style="3" customWidth="1"/>
    <col min="8" max="9" width="9.140625" style="3"/>
    <col min="10" max="10" width="1.85546875" style="3" customWidth="1"/>
    <col min="11" max="12" width="9.140625" style="3"/>
    <col min="13" max="13" width="1.42578125" style="3" customWidth="1"/>
    <col min="14" max="14" width="13.5703125" style="3" customWidth="1"/>
    <col min="15" max="16384" width="9.140625" style="3"/>
  </cols>
  <sheetData>
    <row r="1" spans="1:14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43</v>
      </c>
    </row>
    <row r="4" spans="1:14">
      <c r="A4" s="6"/>
      <c r="B4" s="7" t="s">
        <v>42</v>
      </c>
      <c r="C4" s="7"/>
      <c r="D4" s="6"/>
      <c r="E4" s="7" t="s">
        <v>41</v>
      </c>
      <c r="F4" s="7"/>
      <c r="G4" s="6"/>
      <c r="H4" s="7" t="s">
        <v>40</v>
      </c>
      <c r="I4" s="7"/>
      <c r="J4" s="6"/>
      <c r="K4" s="7" t="s">
        <v>39</v>
      </c>
      <c r="L4" s="7"/>
      <c r="M4" s="6"/>
      <c r="N4" s="3" t="s">
        <v>120</v>
      </c>
    </row>
    <row r="5" spans="1:14" ht="15">
      <c r="A5" s="8"/>
      <c r="B5" s="9" t="s">
        <v>38</v>
      </c>
      <c r="C5" s="9" t="s">
        <v>37</v>
      </c>
      <c r="D5" s="10"/>
      <c r="E5" s="9" t="s">
        <v>38</v>
      </c>
      <c r="F5" s="9" t="s">
        <v>37</v>
      </c>
      <c r="G5" s="10"/>
      <c r="H5" s="9" t="s">
        <v>38</v>
      </c>
      <c r="I5" s="9" t="s">
        <v>37</v>
      </c>
      <c r="J5" s="10"/>
      <c r="K5" s="9" t="s">
        <v>38</v>
      </c>
      <c r="L5" s="9" t="s">
        <v>37</v>
      </c>
      <c r="M5" s="10"/>
      <c r="N5" s="9" t="s">
        <v>122</v>
      </c>
    </row>
    <row r="6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3" t="s">
        <v>36</v>
      </c>
      <c r="B7" s="11">
        <v>-5.3</v>
      </c>
      <c r="C7" s="11">
        <v>3.8</v>
      </c>
      <c r="D7" s="11"/>
      <c r="E7" s="11">
        <v>-2.2999999999999998</v>
      </c>
      <c r="F7" s="12">
        <v>5.3</v>
      </c>
      <c r="G7" s="11"/>
      <c r="H7" s="11">
        <v>-6.4</v>
      </c>
      <c r="I7" s="11">
        <v>0</v>
      </c>
      <c r="J7" s="11"/>
      <c r="K7" s="11">
        <v>4.4000000000000004</v>
      </c>
      <c r="L7" s="11">
        <v>5.3</v>
      </c>
      <c r="M7" s="11"/>
      <c r="N7" s="11">
        <v>0.9</v>
      </c>
    </row>
    <row r="8" spans="1:14">
      <c r="A8" s="3" t="s">
        <v>25</v>
      </c>
      <c r="B8" s="11">
        <v>-5.5</v>
      </c>
      <c r="C8" s="11">
        <v>-0.1</v>
      </c>
      <c r="D8" s="11"/>
      <c r="E8" s="11">
        <v>2.8</v>
      </c>
      <c r="F8" s="12">
        <v>4.7</v>
      </c>
      <c r="G8" s="11"/>
      <c r="H8" s="11">
        <v>4.3</v>
      </c>
      <c r="I8" s="11">
        <v>0.8</v>
      </c>
      <c r="J8" s="11"/>
      <c r="K8" s="11">
        <v>-1.3</v>
      </c>
      <c r="L8" s="11">
        <v>3.9</v>
      </c>
      <c r="M8" s="11"/>
      <c r="N8" s="11">
        <v>5.5</v>
      </c>
    </row>
    <row r="9" spans="1:1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13" t="s">
        <v>123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4" t="s">
        <v>124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7">
      <c r="B17" s="48"/>
      <c r="C17" s="48"/>
      <c r="D17" s="48"/>
    </row>
    <row r="18" spans="1:17">
      <c r="A18" s="6"/>
      <c r="B18" s="99"/>
      <c r="C18" s="99"/>
      <c r="D18" s="12"/>
      <c r="E18" s="99"/>
      <c r="F18" s="99"/>
      <c r="G18" s="12"/>
      <c r="H18" s="99"/>
      <c r="I18" s="99"/>
      <c r="J18" s="12"/>
      <c r="K18" s="99"/>
      <c r="L18" s="99"/>
      <c r="M18" s="12"/>
      <c r="N18" s="99"/>
      <c r="O18" s="6"/>
      <c r="P18" s="6"/>
      <c r="Q18" s="6"/>
    </row>
  </sheetData>
  <pageMargins left="0.21" right="0.28000000000000003" top="1" bottom="1" header="0.5" footer="0.5"/>
  <pageSetup paperSize="0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>
      <selection activeCell="A2" sqref="A2"/>
    </sheetView>
  </sheetViews>
  <sheetFormatPr defaultRowHeight="12.75"/>
  <cols>
    <col min="1" max="1" width="37.140625" style="3" customWidth="1"/>
    <col min="2" max="4" width="9.140625" style="3"/>
    <col min="5" max="5" width="1.5703125" style="3" customWidth="1"/>
    <col min="6" max="7" width="9.140625" style="3"/>
    <col min="8" max="8" width="1.7109375" style="3" customWidth="1"/>
    <col min="9" max="9" width="11.5703125" style="3" customWidth="1"/>
    <col min="10" max="16384" width="9.140625" style="3"/>
  </cols>
  <sheetData>
    <row r="1" spans="1:10">
      <c r="A1" s="123" t="s">
        <v>128</v>
      </c>
      <c r="B1" s="33"/>
      <c r="C1" s="33"/>
      <c r="D1" s="33"/>
      <c r="E1" s="33"/>
      <c r="F1" s="59"/>
      <c r="G1" s="59"/>
      <c r="H1" s="59"/>
      <c r="I1" s="59"/>
      <c r="J1" s="6"/>
    </row>
    <row r="2" spans="1:10">
      <c r="A2" s="8"/>
      <c r="B2" s="8"/>
      <c r="C2" s="60"/>
      <c r="D2" s="60"/>
      <c r="E2" s="8"/>
      <c r="F2" s="52"/>
      <c r="G2" s="52"/>
      <c r="H2" s="52"/>
      <c r="I2" s="52"/>
      <c r="J2" s="6"/>
    </row>
    <row r="3" spans="1:10" ht="15">
      <c r="A3" s="6"/>
      <c r="B3" s="7" t="s">
        <v>91</v>
      </c>
      <c r="C3" s="7"/>
      <c r="D3" s="7"/>
      <c r="E3" s="6"/>
      <c r="F3" s="61" t="s">
        <v>129</v>
      </c>
      <c r="G3" s="61"/>
      <c r="H3" s="62"/>
      <c r="I3" s="96" t="s">
        <v>31</v>
      </c>
    </row>
    <row r="4" spans="1:10">
      <c r="A4" s="63"/>
      <c r="B4" s="21" t="s">
        <v>38</v>
      </c>
      <c r="C4" s="21" t="s">
        <v>37</v>
      </c>
      <c r="D4" s="9" t="s">
        <v>87</v>
      </c>
      <c r="E4" s="9"/>
      <c r="F4" s="21" t="s">
        <v>38</v>
      </c>
      <c r="G4" s="21" t="s">
        <v>37</v>
      </c>
      <c r="H4" s="64"/>
      <c r="I4" s="65" t="s">
        <v>86</v>
      </c>
    </row>
    <row r="5" spans="1:10">
      <c r="A5" s="66"/>
      <c r="B5" s="67"/>
      <c r="C5" s="67"/>
      <c r="D5" s="67"/>
      <c r="E5" s="67"/>
      <c r="F5" s="68"/>
      <c r="G5" s="68"/>
      <c r="H5" s="69"/>
      <c r="I5" s="69"/>
    </row>
    <row r="6" spans="1:10">
      <c r="A6" s="6"/>
      <c r="B6" s="33">
        <v>2013</v>
      </c>
      <c r="C6" s="33"/>
      <c r="D6" s="33"/>
      <c r="E6" s="33"/>
      <c r="F6" s="59"/>
      <c r="G6" s="59"/>
      <c r="H6" s="59"/>
      <c r="I6" s="59"/>
    </row>
    <row r="7" spans="1:10">
      <c r="A7" s="3" t="s">
        <v>117</v>
      </c>
      <c r="B7" s="83">
        <v>28250</v>
      </c>
      <c r="C7" s="83">
        <v>22497</v>
      </c>
      <c r="D7" s="83">
        <v>-5753</v>
      </c>
      <c r="E7" s="83"/>
      <c r="F7" s="97">
        <v>14.3</v>
      </c>
      <c r="G7" s="97">
        <v>10.8</v>
      </c>
      <c r="H7" s="86"/>
      <c r="I7" s="97">
        <v>-11.3</v>
      </c>
      <c r="J7" s="70"/>
    </row>
    <row r="8" spans="1:10">
      <c r="A8" s="3" t="s">
        <v>116</v>
      </c>
      <c r="B8" s="83">
        <v>24794</v>
      </c>
      <c r="C8" s="83">
        <v>19785</v>
      </c>
      <c r="D8" s="83">
        <v>-5009</v>
      </c>
      <c r="E8" s="83"/>
      <c r="F8" s="97">
        <v>14.7</v>
      </c>
      <c r="G8" s="97">
        <v>11.5</v>
      </c>
      <c r="H8" s="86"/>
      <c r="I8" s="97">
        <v>-11.2</v>
      </c>
      <c r="J8" s="70"/>
    </row>
    <row r="9" spans="1:10">
      <c r="A9" s="3" t="s">
        <v>138</v>
      </c>
      <c r="B9" s="83">
        <v>1273</v>
      </c>
      <c r="C9" s="83">
        <v>2556</v>
      </c>
      <c r="D9" s="83">
        <v>1283</v>
      </c>
      <c r="E9" s="83"/>
      <c r="F9" s="97">
        <v>2.7</v>
      </c>
      <c r="G9" s="97">
        <v>6.4</v>
      </c>
      <c r="H9" s="86"/>
      <c r="I9" s="97">
        <v>33.5</v>
      </c>
      <c r="J9" s="70"/>
    </row>
    <row r="10" spans="1:10">
      <c r="A10" s="3" t="s">
        <v>115</v>
      </c>
      <c r="B10" s="3">
        <v>9</v>
      </c>
      <c r="C10" s="3">
        <v>238</v>
      </c>
      <c r="D10" s="3">
        <v>229</v>
      </c>
      <c r="F10" s="97">
        <v>0.6</v>
      </c>
      <c r="G10" s="97">
        <v>13.9</v>
      </c>
      <c r="H10" s="97"/>
      <c r="I10" s="97">
        <v>92.6</v>
      </c>
      <c r="J10" s="70"/>
    </row>
    <row r="11" spans="1:10">
      <c r="A11" s="3" t="s">
        <v>139</v>
      </c>
      <c r="B11" s="3">
        <v>117</v>
      </c>
      <c r="C11" s="3">
        <v>188</v>
      </c>
      <c r="D11" s="3">
        <v>72</v>
      </c>
      <c r="F11" s="97">
        <v>7.1</v>
      </c>
      <c r="G11" s="97">
        <v>8.8000000000000007</v>
      </c>
      <c r="H11" s="97"/>
      <c r="I11" s="97">
        <v>23.5</v>
      </c>
      <c r="J11" s="70"/>
    </row>
    <row r="12" spans="1:10">
      <c r="A12" s="3" t="s">
        <v>140</v>
      </c>
      <c r="B12" s="3">
        <v>546</v>
      </c>
      <c r="C12" s="3">
        <v>452</v>
      </c>
      <c r="D12" s="3">
        <v>-94</v>
      </c>
      <c r="F12" s="97">
        <v>8.3000000000000007</v>
      </c>
      <c r="G12" s="97">
        <v>3.1</v>
      </c>
      <c r="H12" s="97"/>
      <c r="I12" s="97">
        <v>-9.4</v>
      </c>
      <c r="J12" s="70"/>
    </row>
    <row r="13" spans="1:10">
      <c r="A13" s="3" t="s">
        <v>141</v>
      </c>
      <c r="B13" s="3">
        <v>687</v>
      </c>
      <c r="C13" s="3">
        <v>552</v>
      </c>
      <c r="D13" s="3">
        <v>-135</v>
      </c>
      <c r="F13" s="97">
        <v>3.6</v>
      </c>
      <c r="G13" s="97">
        <v>3.8</v>
      </c>
      <c r="H13" s="97"/>
      <c r="I13" s="97">
        <v>-10.9</v>
      </c>
      <c r="J13" s="70"/>
    </row>
    <row r="14" spans="1:10">
      <c r="A14" s="3" t="s">
        <v>142</v>
      </c>
      <c r="B14" s="3">
        <v>754</v>
      </c>
      <c r="C14" s="3">
        <v>557</v>
      </c>
      <c r="D14" s="3">
        <v>-197</v>
      </c>
      <c r="F14" s="97">
        <v>6.2</v>
      </c>
      <c r="G14" s="97">
        <v>3.5</v>
      </c>
      <c r="H14" s="97"/>
      <c r="I14" s="97">
        <v>-15</v>
      </c>
      <c r="J14" s="70"/>
    </row>
    <row r="15" spans="1:10">
      <c r="A15" s="3" t="s">
        <v>114</v>
      </c>
      <c r="B15" s="83">
        <v>1114</v>
      </c>
      <c r="C15" s="83">
        <v>3514</v>
      </c>
      <c r="D15" s="83">
        <v>2400</v>
      </c>
      <c r="E15" s="83"/>
      <c r="F15" s="97">
        <v>8.5</v>
      </c>
      <c r="G15" s="97">
        <v>11.7</v>
      </c>
      <c r="H15" s="86"/>
      <c r="I15" s="97">
        <v>51.9</v>
      </c>
      <c r="J15" s="70"/>
    </row>
    <row r="16" spans="1:10">
      <c r="A16" s="3" t="s">
        <v>113</v>
      </c>
      <c r="B16" s="3">
        <v>465</v>
      </c>
      <c r="C16" s="3">
        <v>147</v>
      </c>
      <c r="D16" s="3">
        <v>-319</v>
      </c>
      <c r="F16" s="97">
        <v>33.200000000000003</v>
      </c>
      <c r="G16" s="97">
        <v>3.1</v>
      </c>
      <c r="H16" s="97"/>
      <c r="I16" s="97">
        <v>-52.1</v>
      </c>
      <c r="J16" s="70"/>
    </row>
    <row r="17" spans="1:10">
      <c r="A17" s="3" t="s">
        <v>112</v>
      </c>
      <c r="B17" s="83">
        <v>2700</v>
      </c>
      <c r="C17" s="3">
        <v>334</v>
      </c>
      <c r="D17" s="83">
        <v>-2366</v>
      </c>
      <c r="E17" s="83"/>
      <c r="F17" s="97">
        <v>35.700000000000003</v>
      </c>
      <c r="G17" s="97">
        <v>3.5</v>
      </c>
      <c r="H17" s="86"/>
      <c r="I17" s="97">
        <v>-78</v>
      </c>
      <c r="J17" s="70"/>
    </row>
    <row r="18" spans="1:10">
      <c r="A18" s="3" t="s">
        <v>111</v>
      </c>
      <c r="B18" s="83">
        <v>1885</v>
      </c>
      <c r="C18" s="3">
        <v>236</v>
      </c>
      <c r="D18" s="83">
        <v>-1649</v>
      </c>
      <c r="E18" s="83"/>
      <c r="F18" s="97">
        <v>41.6</v>
      </c>
      <c r="G18" s="97">
        <v>3.3</v>
      </c>
      <c r="H18" s="86"/>
      <c r="I18" s="97">
        <v>-77.7</v>
      </c>
      <c r="J18" s="70"/>
    </row>
    <row r="19" spans="1:10">
      <c r="A19" s="3" t="s">
        <v>143</v>
      </c>
      <c r="B19" s="83">
        <v>3049</v>
      </c>
      <c r="C19" s="83">
        <v>2399</v>
      </c>
      <c r="D19" s="3">
        <v>-649</v>
      </c>
      <c r="F19" s="97">
        <v>5.6</v>
      </c>
      <c r="G19" s="97">
        <v>4.7</v>
      </c>
      <c r="H19" s="97"/>
      <c r="I19" s="97">
        <v>-11.9</v>
      </c>
      <c r="J19" s="70"/>
    </row>
    <row r="20" spans="1:10">
      <c r="A20" s="3" t="s">
        <v>110</v>
      </c>
      <c r="B20" s="83">
        <v>1897</v>
      </c>
      <c r="C20" s="3">
        <v>321</v>
      </c>
      <c r="D20" s="83">
        <v>-1576</v>
      </c>
      <c r="E20" s="83"/>
      <c r="F20" s="97">
        <v>28.9</v>
      </c>
      <c r="G20" s="97">
        <v>4.7</v>
      </c>
      <c r="H20" s="86"/>
      <c r="I20" s="97">
        <v>-71.099999999999994</v>
      </c>
      <c r="J20" s="70"/>
    </row>
    <row r="21" spans="1:10">
      <c r="A21" s="3" t="s">
        <v>144</v>
      </c>
      <c r="B21" s="83">
        <v>1140</v>
      </c>
      <c r="C21" s="3">
        <v>456</v>
      </c>
      <c r="D21" s="3">
        <v>-684</v>
      </c>
      <c r="F21" s="97">
        <v>14.8</v>
      </c>
      <c r="G21" s="125">
        <v>8</v>
      </c>
      <c r="H21" s="97"/>
      <c r="I21" s="97">
        <v>-42.9</v>
      </c>
      <c r="J21" s="70"/>
    </row>
    <row r="22" spans="1:10">
      <c r="A22" s="3" t="s">
        <v>109</v>
      </c>
      <c r="B22" s="3">
        <v>414</v>
      </c>
      <c r="C22" s="3">
        <v>461</v>
      </c>
      <c r="D22" s="3">
        <v>47</v>
      </c>
      <c r="F22" s="97">
        <v>42.1</v>
      </c>
      <c r="G22" s="97">
        <v>10.6</v>
      </c>
      <c r="H22" s="97"/>
      <c r="I22" s="97">
        <v>5.3</v>
      </c>
      <c r="J22" s="70"/>
    </row>
    <row r="23" spans="1:10">
      <c r="A23" s="3" t="s">
        <v>145</v>
      </c>
      <c r="B23" s="3">
        <v>1</v>
      </c>
      <c r="C23" s="3">
        <v>89</v>
      </c>
      <c r="D23" s="3">
        <v>88</v>
      </c>
      <c r="F23" s="97">
        <v>0</v>
      </c>
      <c r="G23" s="97">
        <v>2.4</v>
      </c>
      <c r="H23" s="97"/>
      <c r="I23" s="97">
        <v>98.5</v>
      </c>
      <c r="J23" s="70"/>
    </row>
    <row r="24" spans="1:10">
      <c r="F24" s="97"/>
      <c r="G24" s="97"/>
      <c r="H24" s="97"/>
      <c r="I24" s="97"/>
      <c r="J24" s="71"/>
    </row>
    <row r="25" spans="1:10">
      <c r="A25" s="72" t="s">
        <v>108</v>
      </c>
      <c r="B25" s="109">
        <v>39756</v>
      </c>
      <c r="C25" s="109">
        <v>33645</v>
      </c>
      <c r="D25" s="109">
        <v>-6111</v>
      </c>
      <c r="E25" s="109"/>
      <c r="F25" s="121">
        <v>11.1</v>
      </c>
      <c r="G25" s="121">
        <v>8.6</v>
      </c>
      <c r="H25" s="122"/>
      <c r="I25" s="121">
        <v>-8.3000000000000007</v>
      </c>
      <c r="J25" s="71"/>
    </row>
    <row r="26" spans="1:10" s="72" customFormat="1">
      <c r="A26" s="72" t="s">
        <v>107</v>
      </c>
      <c r="B26" s="109">
        <v>39082</v>
      </c>
      <c r="C26" s="109">
        <v>32153</v>
      </c>
      <c r="D26" s="109">
        <v>-6930</v>
      </c>
      <c r="E26" s="109"/>
      <c r="F26" s="121">
        <v>12.8</v>
      </c>
      <c r="G26" s="124">
        <v>9</v>
      </c>
      <c r="H26" s="122"/>
      <c r="I26" s="121">
        <v>-9.6999999999999993</v>
      </c>
      <c r="J26" s="71"/>
    </row>
    <row r="27" spans="1:10">
      <c r="A27" s="106"/>
      <c r="B27" s="110"/>
      <c r="C27" s="110"/>
      <c r="D27" s="110"/>
      <c r="E27" s="111"/>
      <c r="F27" s="71"/>
      <c r="G27" s="71"/>
      <c r="H27" s="112"/>
      <c r="I27" s="71"/>
      <c r="J27" s="71"/>
    </row>
    <row r="28" spans="1:10">
      <c r="A28" s="6"/>
      <c r="B28" s="73">
        <v>2012</v>
      </c>
      <c r="C28" s="74"/>
      <c r="D28" s="74"/>
      <c r="E28" s="33"/>
      <c r="F28" s="75"/>
      <c r="G28" s="75"/>
      <c r="H28" s="75"/>
      <c r="I28" s="75"/>
      <c r="J28" s="18"/>
    </row>
    <row r="29" spans="1:10">
      <c r="A29" s="3" t="s">
        <v>117</v>
      </c>
      <c r="B29" s="83">
        <v>27510</v>
      </c>
      <c r="C29" s="83">
        <v>21692</v>
      </c>
      <c r="D29" s="83">
        <v>-5818</v>
      </c>
      <c r="E29" s="83"/>
      <c r="F29" s="97">
        <v>13.6</v>
      </c>
      <c r="G29" s="97">
        <v>10.3</v>
      </c>
      <c r="H29" s="86"/>
      <c r="I29" s="97">
        <v>-11.8</v>
      </c>
      <c r="J29" s="49"/>
    </row>
    <row r="30" spans="1:10">
      <c r="A30" s="3" t="s">
        <v>116</v>
      </c>
      <c r="B30" s="83">
        <v>24249</v>
      </c>
      <c r="C30" s="83">
        <v>19060</v>
      </c>
      <c r="D30" s="83">
        <v>-5189</v>
      </c>
      <c r="E30" s="83"/>
      <c r="F30" s="97">
        <v>14.1</v>
      </c>
      <c r="G30" s="97">
        <v>10.9</v>
      </c>
      <c r="H30" s="86"/>
      <c r="I30" s="97">
        <v>-12</v>
      </c>
      <c r="J30" s="49"/>
    </row>
    <row r="31" spans="1:10">
      <c r="A31" s="3" t="s">
        <v>146</v>
      </c>
      <c r="B31" s="83">
        <v>1496</v>
      </c>
      <c r="C31" s="83">
        <v>2359</v>
      </c>
      <c r="D31" s="3">
        <v>863</v>
      </c>
      <c r="F31" s="97">
        <v>3.2</v>
      </c>
      <c r="G31" s="97">
        <v>5.7</v>
      </c>
      <c r="H31" s="97"/>
      <c r="I31" s="97">
        <v>22.4</v>
      </c>
      <c r="J31" s="49"/>
    </row>
    <row r="32" spans="1:10">
      <c r="A32" s="3" t="s">
        <v>115</v>
      </c>
      <c r="B32" s="3">
        <v>30</v>
      </c>
      <c r="C32" s="3">
        <v>221</v>
      </c>
      <c r="D32" s="3">
        <v>190</v>
      </c>
      <c r="F32" s="97">
        <v>1.7</v>
      </c>
      <c r="G32" s="97">
        <v>13.3</v>
      </c>
      <c r="H32" s="97"/>
      <c r="I32" s="97">
        <v>75.8</v>
      </c>
      <c r="J32" s="49"/>
    </row>
    <row r="33" spans="1:10">
      <c r="A33" s="3" t="s">
        <v>139</v>
      </c>
      <c r="B33" s="3">
        <v>103</v>
      </c>
      <c r="C33" s="3">
        <v>181</v>
      </c>
      <c r="D33" s="3">
        <v>78</v>
      </c>
      <c r="F33" s="125">
        <v>7</v>
      </c>
      <c r="G33" s="97">
        <v>8.3000000000000007</v>
      </c>
      <c r="H33" s="97"/>
      <c r="I33" s="97">
        <v>27.3</v>
      </c>
      <c r="J33" s="49"/>
    </row>
    <row r="34" spans="1:10">
      <c r="A34" s="3" t="s">
        <v>140</v>
      </c>
      <c r="B34" s="3">
        <v>455</v>
      </c>
      <c r="C34" s="3">
        <v>421</v>
      </c>
      <c r="D34" s="3">
        <v>-34</v>
      </c>
      <c r="F34" s="97">
        <v>7.1</v>
      </c>
      <c r="G34" s="97">
        <v>2.8</v>
      </c>
      <c r="H34" s="97"/>
      <c r="I34" s="97">
        <v>-3.9</v>
      </c>
      <c r="J34" s="49"/>
    </row>
    <row r="35" spans="1:10">
      <c r="A35" s="3" t="s">
        <v>141</v>
      </c>
      <c r="B35" s="3">
        <v>629</v>
      </c>
      <c r="C35" s="3">
        <v>487</v>
      </c>
      <c r="D35" s="3">
        <v>-142</v>
      </c>
      <c r="F35" s="97">
        <v>2.2999999999999998</v>
      </c>
      <c r="G35" s="97">
        <v>3.6</v>
      </c>
      <c r="H35" s="97"/>
      <c r="I35" s="97">
        <v>-12.7</v>
      </c>
      <c r="J35" s="71"/>
    </row>
    <row r="36" spans="1:10">
      <c r="A36" s="3" t="s">
        <v>142</v>
      </c>
      <c r="B36" s="3">
        <v>695</v>
      </c>
      <c r="C36" s="3">
        <v>542</v>
      </c>
      <c r="D36" s="3">
        <v>-153</v>
      </c>
      <c r="F36" s="97">
        <v>4.5999999999999996</v>
      </c>
      <c r="G36" s="97">
        <v>3.5</v>
      </c>
      <c r="H36" s="97"/>
      <c r="I36" s="97">
        <v>-12.4</v>
      </c>
      <c r="J36" s="49"/>
    </row>
    <row r="37" spans="1:10">
      <c r="A37" s="3" t="s">
        <v>114</v>
      </c>
      <c r="B37" s="3">
        <v>912</v>
      </c>
      <c r="C37" s="83">
        <v>3372</v>
      </c>
      <c r="D37" s="83">
        <v>2460</v>
      </c>
      <c r="E37" s="83"/>
      <c r="F37" s="97">
        <v>6.3</v>
      </c>
      <c r="G37" s="97">
        <v>11.4</v>
      </c>
      <c r="H37" s="86"/>
      <c r="I37" s="97">
        <v>57.4</v>
      </c>
      <c r="J37" s="71"/>
    </row>
    <row r="38" spans="1:10">
      <c r="A38" s="3" t="s">
        <v>113</v>
      </c>
      <c r="B38" s="3">
        <v>514</v>
      </c>
      <c r="C38" s="3">
        <v>135</v>
      </c>
      <c r="D38" s="3">
        <v>-379</v>
      </c>
      <c r="F38" s="97">
        <v>32</v>
      </c>
      <c r="G38" s="97">
        <v>2.7</v>
      </c>
      <c r="H38" s="97"/>
      <c r="I38" s="97">
        <v>-58.4</v>
      </c>
      <c r="J38" s="49"/>
    </row>
    <row r="39" spans="1:10">
      <c r="A39" s="3" t="s">
        <v>112</v>
      </c>
      <c r="B39" s="83">
        <v>2546</v>
      </c>
      <c r="C39" s="3">
        <v>302</v>
      </c>
      <c r="D39" s="83">
        <v>-2244</v>
      </c>
      <c r="E39" s="83"/>
      <c r="F39" s="97">
        <v>30.9</v>
      </c>
      <c r="G39" s="97">
        <v>3.1</v>
      </c>
      <c r="H39" s="86"/>
      <c r="I39" s="97">
        <v>-78.8</v>
      </c>
      <c r="J39" s="49"/>
    </row>
    <row r="40" spans="1:10" ht="13.5" customHeight="1">
      <c r="A40" s="3" t="s">
        <v>111</v>
      </c>
      <c r="B40" s="83">
        <v>1814</v>
      </c>
      <c r="C40" s="3">
        <v>223</v>
      </c>
      <c r="D40" s="83">
        <v>-1591</v>
      </c>
      <c r="E40" s="83"/>
      <c r="F40" s="97">
        <v>36.799999999999997</v>
      </c>
      <c r="G40" s="125">
        <v>3</v>
      </c>
      <c r="H40" s="86"/>
      <c r="I40" s="97">
        <v>-78.099999999999994</v>
      </c>
      <c r="J40" s="49"/>
    </row>
    <row r="41" spans="1:10">
      <c r="A41" s="3" t="s">
        <v>143</v>
      </c>
      <c r="B41" s="83">
        <v>2990</v>
      </c>
      <c r="C41" s="83">
        <v>2224</v>
      </c>
      <c r="D41" s="3">
        <v>-767</v>
      </c>
      <c r="F41" s="97">
        <v>4.9000000000000004</v>
      </c>
      <c r="G41" s="97">
        <v>4.5</v>
      </c>
      <c r="H41" s="97"/>
      <c r="I41" s="97">
        <v>-14.7</v>
      </c>
      <c r="J41" s="76"/>
    </row>
    <row r="42" spans="1:10">
      <c r="A42" s="3" t="s">
        <v>110</v>
      </c>
      <c r="B42" s="83">
        <v>1848</v>
      </c>
      <c r="C42" s="3">
        <v>298</v>
      </c>
      <c r="D42" s="83">
        <v>-1550</v>
      </c>
      <c r="E42" s="83"/>
      <c r="F42" s="97">
        <v>28.8</v>
      </c>
      <c r="G42" s="97">
        <v>4.5</v>
      </c>
      <c r="H42" s="86"/>
      <c r="I42" s="97">
        <v>-72.2</v>
      </c>
      <c r="J42" s="18"/>
    </row>
    <row r="43" spans="1:10">
      <c r="A43" s="3" t="s">
        <v>144</v>
      </c>
      <c r="B43" s="83">
        <v>1128</v>
      </c>
      <c r="C43" s="3">
        <v>461</v>
      </c>
      <c r="D43" s="3">
        <v>-667</v>
      </c>
      <c r="F43" s="97">
        <v>13.8</v>
      </c>
      <c r="G43" s="97">
        <v>8.5</v>
      </c>
      <c r="H43" s="97"/>
      <c r="I43" s="97">
        <v>-42</v>
      </c>
      <c r="J43" s="76"/>
    </row>
    <row r="44" spans="1:10">
      <c r="A44" s="3" t="s">
        <v>109</v>
      </c>
      <c r="B44" s="3">
        <v>407</v>
      </c>
      <c r="C44" s="3">
        <v>414</v>
      </c>
      <c r="D44" s="3">
        <v>7</v>
      </c>
      <c r="F44" s="97">
        <v>35.6</v>
      </c>
      <c r="G44" s="97">
        <v>9.4</v>
      </c>
      <c r="H44" s="97"/>
      <c r="I44" s="97">
        <v>0.9</v>
      </c>
      <c r="J44" s="76"/>
    </row>
    <row r="45" spans="1:10">
      <c r="A45" s="3" t="s">
        <v>145</v>
      </c>
      <c r="B45" s="3">
        <v>1</v>
      </c>
      <c r="C45" s="3">
        <v>85</v>
      </c>
      <c r="D45" s="3">
        <v>84</v>
      </c>
      <c r="F45" s="125">
        <v>0</v>
      </c>
      <c r="G45" s="97">
        <v>2.2000000000000002</v>
      </c>
      <c r="H45" s="97"/>
      <c r="I45" s="97">
        <v>98.6</v>
      </c>
      <c r="J45" s="76"/>
    </row>
    <row r="46" spans="1:10">
      <c r="F46" s="97"/>
      <c r="G46" s="97"/>
      <c r="H46" s="97"/>
      <c r="I46" s="97"/>
      <c r="J46" s="18"/>
    </row>
    <row r="47" spans="1:10">
      <c r="A47" s="72" t="s">
        <v>108</v>
      </c>
      <c r="B47" s="109">
        <v>38690</v>
      </c>
      <c r="C47" s="109">
        <v>32132</v>
      </c>
      <c r="D47" s="109">
        <v>-6558</v>
      </c>
      <c r="E47" s="109"/>
      <c r="F47" s="121">
        <v>10.199999999999999</v>
      </c>
      <c r="G47" s="121">
        <v>8.1999999999999993</v>
      </c>
      <c r="H47" s="122"/>
      <c r="I47" s="121">
        <v>-9.3000000000000007</v>
      </c>
      <c r="J47" s="76"/>
    </row>
    <row r="48" spans="1:10" s="72" customFormat="1">
      <c r="A48" s="72" t="s">
        <v>107</v>
      </c>
      <c r="B48" s="109">
        <v>38005</v>
      </c>
      <c r="C48" s="109">
        <v>30798</v>
      </c>
      <c r="D48" s="109">
        <v>-7207</v>
      </c>
      <c r="E48" s="109"/>
      <c r="F48" s="124">
        <v>12</v>
      </c>
      <c r="G48" s="121">
        <v>8.6</v>
      </c>
      <c r="H48" s="122"/>
      <c r="I48" s="121">
        <v>-10.5</v>
      </c>
      <c r="J48" s="49"/>
    </row>
    <row r="49" spans="1:10">
      <c r="A49" s="113"/>
      <c r="B49" s="77"/>
      <c r="C49" s="77"/>
      <c r="D49" s="77"/>
      <c r="E49" s="77"/>
      <c r="F49" s="78"/>
      <c r="G49" s="78"/>
      <c r="H49" s="78"/>
      <c r="I49" s="78"/>
      <c r="J49" s="49"/>
    </row>
    <row r="50" spans="1:10">
      <c r="A50" s="6"/>
      <c r="B50" s="48"/>
      <c r="C50" s="48"/>
      <c r="D50" s="48"/>
      <c r="E50" s="48"/>
      <c r="F50" s="79"/>
      <c r="G50" s="79"/>
      <c r="H50" s="79"/>
      <c r="I50" s="79"/>
      <c r="J50" s="6"/>
    </row>
    <row r="51" spans="1:10" ht="15">
      <c r="A51" s="13" t="s">
        <v>130</v>
      </c>
      <c r="B51" s="48"/>
      <c r="C51" s="48"/>
      <c r="D51" s="48"/>
      <c r="E51" s="48"/>
      <c r="F51" s="79"/>
      <c r="G51" s="79"/>
      <c r="H51" s="79"/>
      <c r="I51" s="79"/>
      <c r="J51" s="6"/>
    </row>
    <row r="52" spans="1:10">
      <c r="B52" s="48"/>
      <c r="C52" s="48"/>
      <c r="D52" s="48"/>
      <c r="E52" s="48"/>
      <c r="F52" s="79"/>
      <c r="G52" s="79"/>
      <c r="H52" s="79"/>
      <c r="I52" s="79"/>
      <c r="J52" s="6"/>
    </row>
    <row r="53" spans="1:10">
      <c r="A53" s="14" t="s">
        <v>124</v>
      </c>
      <c r="B53" s="48"/>
      <c r="C53" s="48"/>
      <c r="D53" s="48"/>
      <c r="E53" s="48"/>
      <c r="F53" s="79"/>
      <c r="G53" s="79"/>
      <c r="H53" s="79"/>
      <c r="I53" s="79"/>
      <c r="J53" s="6"/>
    </row>
    <row r="54" spans="1:10">
      <c r="A54" s="6"/>
      <c r="B54" s="48"/>
      <c r="C54" s="48"/>
      <c r="D54" s="48"/>
      <c r="E54" s="48"/>
      <c r="F54" s="79"/>
      <c r="G54" s="79"/>
      <c r="H54" s="79"/>
      <c r="I54" s="79"/>
      <c r="J54" s="6"/>
    </row>
    <row r="55" spans="1:10">
      <c r="A55" s="6"/>
      <c r="B55" s="48"/>
      <c r="C55" s="48"/>
      <c r="D55" s="48"/>
      <c r="E55" s="48"/>
      <c r="F55" s="79"/>
      <c r="G55" s="79"/>
      <c r="H55" s="79"/>
      <c r="I55" s="79"/>
      <c r="J55" s="6"/>
    </row>
    <row r="56" spans="1:10">
      <c r="A56" s="6"/>
      <c r="B56" s="48"/>
      <c r="C56" s="48"/>
      <c r="D56" s="48"/>
      <c r="E56" s="48"/>
      <c r="F56" s="79"/>
      <c r="G56" s="79"/>
      <c r="H56" s="79"/>
      <c r="I56" s="79"/>
      <c r="J56" s="6"/>
    </row>
    <row r="57" spans="1:10">
      <c r="A57" s="6"/>
      <c r="B57" s="48"/>
      <c r="C57" s="48"/>
      <c r="D57" s="48"/>
      <c r="E57" s="48"/>
      <c r="F57" s="79"/>
      <c r="G57" s="79"/>
      <c r="H57" s="79"/>
      <c r="I57" s="79"/>
      <c r="J57" s="6"/>
    </row>
    <row r="58" spans="1:10">
      <c r="A58" s="6"/>
      <c r="B58" s="48"/>
      <c r="C58" s="48"/>
      <c r="D58" s="48"/>
      <c r="E58" s="48"/>
      <c r="F58" s="79"/>
      <c r="G58" s="79"/>
      <c r="H58" s="79"/>
      <c r="I58" s="79"/>
      <c r="J58" s="6"/>
    </row>
    <row r="59" spans="1:10">
      <c r="A59" s="6"/>
      <c r="B59" s="48"/>
      <c r="C59" s="48"/>
      <c r="D59" s="48"/>
      <c r="E59" s="48"/>
      <c r="F59" s="79"/>
      <c r="G59" s="79"/>
      <c r="H59" s="79"/>
      <c r="I59" s="79"/>
      <c r="J59" s="6"/>
    </row>
    <row r="62" spans="1:10">
      <c r="A62" s="80"/>
      <c r="B62" s="6"/>
      <c r="C62" s="6"/>
      <c r="D62" s="6"/>
      <c r="E62" s="6"/>
      <c r="F62" s="62"/>
      <c r="G62" s="62"/>
      <c r="H62" s="62"/>
      <c r="I62" s="62"/>
      <c r="J62" s="6"/>
    </row>
    <row r="68" spans="3:9">
      <c r="C68" s="6"/>
      <c r="D68" s="6"/>
      <c r="E68" s="6"/>
      <c r="F68" s="62"/>
      <c r="G68" s="62"/>
      <c r="H68" s="6"/>
      <c r="I68" s="6"/>
    </row>
    <row r="73" spans="3:9">
      <c r="C73" s="6"/>
      <c r="D73" s="6"/>
      <c r="E73" s="6"/>
      <c r="F73" s="62"/>
      <c r="G73" s="62"/>
      <c r="H73" s="6"/>
      <c r="I73" s="6"/>
    </row>
    <row r="74" spans="3:9">
      <c r="C74" s="6"/>
      <c r="D74" s="6"/>
      <c r="E74" s="6"/>
      <c r="F74" s="62"/>
      <c r="G74" s="62"/>
      <c r="H74" s="6"/>
      <c r="I74" s="6"/>
    </row>
    <row r="75" spans="3:9">
      <c r="C75" s="6"/>
      <c r="D75" s="6"/>
      <c r="E75" s="6"/>
      <c r="F75" s="62"/>
      <c r="G75" s="62"/>
      <c r="H75" s="6"/>
      <c r="I75" s="6"/>
    </row>
    <row r="76" spans="3:9">
      <c r="C76" s="6"/>
      <c r="D76" s="6"/>
      <c r="E76" s="6"/>
      <c r="F76" s="62"/>
      <c r="G76" s="62"/>
      <c r="H76" s="6"/>
      <c r="I76" s="6"/>
    </row>
    <row r="77" spans="3:9">
      <c r="C77" s="6"/>
      <c r="D77" s="6"/>
      <c r="E77" s="6"/>
      <c r="F77" s="62"/>
      <c r="G77" s="62"/>
      <c r="H77" s="6"/>
      <c r="I77" s="6"/>
    </row>
    <row r="78" spans="3:9">
      <c r="C78" s="6"/>
      <c r="D78" s="6"/>
      <c r="E78" s="6"/>
      <c r="F78" s="62"/>
      <c r="G78" s="62"/>
      <c r="H78" s="6"/>
      <c r="I78" s="6"/>
    </row>
    <row r="81" spans="8:9">
      <c r="H81" s="6"/>
      <c r="I81" s="6"/>
    </row>
    <row r="82" spans="8:9">
      <c r="H82" s="6"/>
      <c r="I82" s="6"/>
    </row>
    <row r="83" spans="8:9">
      <c r="H83" s="6"/>
      <c r="I83" s="6"/>
    </row>
    <row r="84" spans="8:9">
      <c r="H84" s="6"/>
      <c r="I84" s="6"/>
    </row>
    <row r="85" spans="8:9">
      <c r="H85" s="6"/>
      <c r="I85" s="6"/>
    </row>
    <row r="86" spans="8:9">
      <c r="H86" s="6"/>
      <c r="I86" s="6"/>
    </row>
  </sheetData>
  <pageMargins left="0.25" right="0.25" top="0.75" bottom="0.75" header="0.3" footer="0.3"/>
  <pageSetup paperSize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="75" zoomScaleNormal="75" workbookViewId="0">
      <selection activeCell="I13" sqref="I13:J13"/>
    </sheetView>
  </sheetViews>
  <sheetFormatPr defaultRowHeight="12.75"/>
  <cols>
    <col min="1" max="1" width="39" style="3" customWidth="1"/>
    <col min="2" max="3" width="9.7109375" style="3" bestFit="1" customWidth="1"/>
    <col min="4" max="4" width="1.5703125" style="3" customWidth="1"/>
    <col min="5" max="7" width="9.28515625" style="3" bestFit="1" customWidth="1"/>
    <col min="8" max="8" width="1.7109375" style="3" customWidth="1"/>
    <col min="9" max="10" width="9.28515625" style="3" bestFit="1" customWidth="1"/>
    <col min="11" max="11" width="8.85546875" style="3" customWidth="1"/>
    <col min="12" max="16384" width="9.140625" style="3"/>
  </cols>
  <sheetData>
    <row r="1" spans="1:15">
      <c r="A1" s="123" t="s">
        <v>127</v>
      </c>
      <c r="B1" s="15"/>
      <c r="C1" s="15"/>
      <c r="D1" s="34"/>
      <c r="E1" s="33"/>
      <c r="F1" s="33"/>
      <c r="G1" s="33"/>
      <c r="H1" s="33"/>
      <c r="I1" s="33"/>
      <c r="J1" s="33"/>
      <c r="K1" s="6"/>
    </row>
    <row r="2" spans="1:15">
      <c r="A2" s="35"/>
      <c r="B2" s="36"/>
      <c r="C2" s="36"/>
      <c r="D2" s="35"/>
      <c r="E2" s="35"/>
      <c r="F2" s="35"/>
      <c r="G2" s="35"/>
      <c r="H2" s="8"/>
      <c r="I2" s="35"/>
      <c r="J2" s="35"/>
      <c r="K2" s="37"/>
    </row>
    <row r="3" spans="1:15">
      <c r="A3" s="37"/>
      <c r="B3" s="18"/>
      <c r="C3" s="18"/>
      <c r="D3" s="38"/>
      <c r="E3" s="6"/>
      <c r="F3" s="6"/>
      <c r="G3" s="6"/>
      <c r="H3" s="6"/>
      <c r="I3" s="34" t="s">
        <v>106</v>
      </c>
      <c r="J3" s="34"/>
      <c r="K3" s="37"/>
    </row>
    <row r="4" spans="1:15">
      <c r="A4" s="37"/>
      <c r="B4" s="17" t="s">
        <v>91</v>
      </c>
      <c r="C4" s="17"/>
      <c r="D4" s="34"/>
      <c r="E4" s="7" t="s">
        <v>105</v>
      </c>
      <c r="F4" s="7"/>
      <c r="G4" s="7"/>
      <c r="H4" s="6"/>
      <c r="I4" s="7" t="s">
        <v>104</v>
      </c>
      <c r="J4" s="7"/>
      <c r="K4" s="37"/>
    </row>
    <row r="5" spans="1:15" ht="25.5">
      <c r="A5" s="35"/>
      <c r="B5" s="126" t="s">
        <v>38</v>
      </c>
      <c r="C5" s="126" t="s">
        <v>37</v>
      </c>
      <c r="D5" s="127"/>
      <c r="E5" s="126" t="s">
        <v>38</v>
      </c>
      <c r="F5" s="126" t="s">
        <v>37</v>
      </c>
      <c r="G5" s="9" t="s">
        <v>103</v>
      </c>
      <c r="H5" s="8"/>
      <c r="I5" s="126" t="s">
        <v>38</v>
      </c>
      <c r="J5" s="126" t="s">
        <v>37</v>
      </c>
      <c r="K5" s="37"/>
    </row>
    <row r="6" spans="1:15">
      <c r="A6" s="37"/>
      <c r="B6" s="39"/>
      <c r="C6" s="39"/>
      <c r="D6" s="40"/>
      <c r="E6" s="37"/>
      <c r="F6" s="37"/>
      <c r="G6" s="41"/>
      <c r="H6" s="6"/>
      <c r="I6" s="37"/>
      <c r="J6" s="37"/>
      <c r="K6" s="37"/>
      <c r="L6" s="6"/>
      <c r="M6" s="6"/>
      <c r="N6" s="6"/>
      <c r="O6" s="6"/>
    </row>
    <row r="7" spans="1:15" ht="25.5" customHeight="1">
      <c r="A7" s="42" t="s">
        <v>102</v>
      </c>
      <c r="B7" s="128">
        <v>4292.3999999999996</v>
      </c>
      <c r="C7" s="128">
        <v>4439.3</v>
      </c>
      <c r="D7" s="43"/>
      <c r="E7" s="103">
        <v>10.8</v>
      </c>
      <c r="F7" s="103">
        <v>13.2</v>
      </c>
      <c r="G7" s="103">
        <v>1.7</v>
      </c>
      <c r="H7" s="44"/>
      <c r="I7" s="104">
        <v>10.1</v>
      </c>
      <c r="J7" s="139">
        <v>5</v>
      </c>
      <c r="K7" s="6"/>
      <c r="L7" s="6"/>
      <c r="M7" s="6"/>
      <c r="N7" s="6"/>
      <c r="O7" s="6"/>
    </row>
    <row r="8" spans="1:15" ht="18.75" customHeight="1">
      <c r="A8" s="42" t="s">
        <v>101</v>
      </c>
      <c r="B8" s="128">
        <v>5042.3</v>
      </c>
      <c r="C8" s="128">
        <v>168.6</v>
      </c>
      <c r="D8" s="43"/>
      <c r="E8" s="103">
        <v>12.7</v>
      </c>
      <c r="F8" s="103">
        <v>0.5</v>
      </c>
      <c r="G8" s="103">
        <v>-93.5</v>
      </c>
      <c r="H8" s="44"/>
      <c r="I8" s="104">
        <v>1.5</v>
      </c>
      <c r="J8" s="104">
        <v>-21.4</v>
      </c>
      <c r="K8" s="6"/>
      <c r="L8" s="6"/>
      <c r="M8" s="6"/>
      <c r="N8" s="6"/>
      <c r="O8" s="6"/>
    </row>
    <row r="9" spans="1:15" ht="18.75" customHeight="1">
      <c r="A9" s="42" t="s">
        <v>100</v>
      </c>
      <c r="B9" s="128">
        <v>1714</v>
      </c>
      <c r="C9" s="128">
        <v>764.8</v>
      </c>
      <c r="D9" s="43"/>
      <c r="E9" s="103">
        <v>4.3</v>
      </c>
      <c r="F9" s="103">
        <v>2.2999999999999998</v>
      </c>
      <c r="G9" s="103">
        <v>-38.299999999999997</v>
      </c>
      <c r="H9" s="44"/>
      <c r="I9" s="104">
        <v>-5.5</v>
      </c>
      <c r="J9" s="104">
        <v>-1.9</v>
      </c>
      <c r="K9" s="6"/>
      <c r="L9" s="6"/>
      <c r="M9" s="6"/>
      <c r="N9" s="6"/>
      <c r="O9" s="6"/>
    </row>
    <row r="10" spans="1:15" ht="18.75" customHeight="1">
      <c r="A10" s="42" t="s">
        <v>99</v>
      </c>
      <c r="B10" s="128">
        <v>1614.8</v>
      </c>
      <c r="C10" s="128">
        <v>626.6</v>
      </c>
      <c r="D10" s="43"/>
      <c r="E10" s="103">
        <v>4.0999999999999996</v>
      </c>
      <c r="F10" s="103">
        <v>1.9</v>
      </c>
      <c r="G10" s="103">
        <v>-44.1</v>
      </c>
      <c r="H10" s="44"/>
      <c r="I10" s="104">
        <v>-2.6</v>
      </c>
      <c r="J10" s="104">
        <v>-3.5</v>
      </c>
      <c r="K10" s="6"/>
      <c r="L10" s="6"/>
      <c r="M10" s="6"/>
      <c r="N10" s="6"/>
      <c r="O10" s="6"/>
    </row>
    <row r="11" spans="1:15" ht="18.75" customHeight="1">
      <c r="A11" s="45" t="s">
        <v>98</v>
      </c>
      <c r="B11" s="129">
        <v>12663.5</v>
      </c>
      <c r="C11" s="129">
        <v>5999.2</v>
      </c>
      <c r="D11" s="46"/>
      <c r="E11" s="105">
        <v>31.9</v>
      </c>
      <c r="F11" s="105">
        <v>17.8</v>
      </c>
      <c r="G11" s="105">
        <v>-35.700000000000003</v>
      </c>
      <c r="H11" s="47"/>
      <c r="I11" s="106">
        <v>2.6</v>
      </c>
      <c r="J11" s="106">
        <v>2.2000000000000002</v>
      </c>
      <c r="K11" s="48"/>
      <c r="L11" s="55"/>
      <c r="M11" s="6"/>
      <c r="N11" s="6"/>
      <c r="O11" s="6"/>
    </row>
    <row r="12" spans="1:15">
      <c r="A12" s="45"/>
      <c r="B12" s="128"/>
      <c r="C12" s="128"/>
      <c r="D12" s="49"/>
      <c r="E12" s="6"/>
      <c r="F12" s="6"/>
      <c r="G12" s="6"/>
      <c r="H12" s="50"/>
      <c r="I12" s="104"/>
      <c r="J12" s="104"/>
      <c r="K12" s="48"/>
      <c r="L12" s="6"/>
      <c r="M12" s="6"/>
      <c r="N12" s="6"/>
      <c r="O12" s="6"/>
    </row>
    <row r="13" spans="1:15" ht="25.5">
      <c r="A13" s="42" t="s">
        <v>97</v>
      </c>
      <c r="B13" s="128">
        <v>16171</v>
      </c>
      <c r="C13" s="128">
        <v>23666.3</v>
      </c>
      <c r="D13" s="46"/>
      <c r="E13" s="103">
        <v>40.700000000000003</v>
      </c>
      <c r="F13" s="103">
        <v>70.3</v>
      </c>
      <c r="G13" s="103">
        <v>18.8</v>
      </c>
      <c r="H13" s="47"/>
      <c r="I13" s="139">
        <v>2</v>
      </c>
      <c r="J13" s="139">
        <v>5</v>
      </c>
      <c r="K13" s="6"/>
      <c r="L13" s="6"/>
      <c r="M13" s="6"/>
      <c r="N13" s="6"/>
      <c r="O13" s="6"/>
    </row>
    <row r="14" spans="1:15" ht="25.5">
      <c r="A14" s="42" t="s">
        <v>96</v>
      </c>
      <c r="B14" s="128">
        <v>5966.7</v>
      </c>
      <c r="C14" s="128">
        <v>2199.5</v>
      </c>
      <c r="D14" s="43"/>
      <c r="E14" s="103">
        <v>15</v>
      </c>
      <c r="F14" s="103">
        <v>6.5</v>
      </c>
      <c r="G14" s="103">
        <v>-46.1</v>
      </c>
      <c r="H14" s="47"/>
      <c r="I14" s="104">
        <v>1.3</v>
      </c>
      <c r="J14" s="104">
        <v>5.6</v>
      </c>
      <c r="K14" s="6"/>
      <c r="L14" s="6"/>
      <c r="M14" s="6"/>
      <c r="N14" s="6"/>
      <c r="O14" s="6"/>
    </row>
    <row r="15" spans="1:15" ht="25.5">
      <c r="A15" s="42" t="s">
        <v>95</v>
      </c>
      <c r="B15" s="128">
        <v>1488.2</v>
      </c>
      <c r="C15" s="128">
        <v>515.1</v>
      </c>
      <c r="D15" s="43"/>
      <c r="E15" s="103">
        <v>3.7</v>
      </c>
      <c r="F15" s="103">
        <v>1.5</v>
      </c>
      <c r="G15" s="103">
        <v>-48.6</v>
      </c>
      <c r="H15" s="44"/>
      <c r="I15" s="104">
        <v>6.6</v>
      </c>
      <c r="J15" s="104">
        <v>21.5</v>
      </c>
      <c r="K15" s="6"/>
      <c r="L15" s="6"/>
      <c r="M15" s="6"/>
      <c r="N15" s="6"/>
      <c r="O15" s="6"/>
    </row>
    <row r="16" spans="1:15" ht="15.75" customHeight="1">
      <c r="A16" s="3" t="s">
        <v>94</v>
      </c>
      <c r="B16" s="128">
        <v>2873.9</v>
      </c>
      <c r="C16" s="128">
        <v>795.4</v>
      </c>
      <c r="D16" s="43"/>
      <c r="E16" s="103">
        <v>7.2</v>
      </c>
      <c r="F16" s="103">
        <v>2.4</v>
      </c>
      <c r="G16" s="103">
        <v>-56.6</v>
      </c>
      <c r="H16" s="44"/>
      <c r="I16" s="104">
        <v>10.4</v>
      </c>
      <c r="J16" s="104">
        <v>6.8</v>
      </c>
      <c r="K16" s="6"/>
      <c r="L16" s="6"/>
      <c r="M16" s="6"/>
      <c r="N16" s="6"/>
      <c r="O16" s="6"/>
    </row>
    <row r="17" spans="1:15" ht="28.5" customHeight="1">
      <c r="A17" s="45" t="s">
        <v>93</v>
      </c>
      <c r="B17" s="129">
        <v>26562.2</v>
      </c>
      <c r="C17" s="129">
        <v>27388.799999999999</v>
      </c>
      <c r="D17" s="46"/>
      <c r="E17" s="105">
        <v>66.8</v>
      </c>
      <c r="F17" s="105">
        <v>81.400000000000006</v>
      </c>
      <c r="G17" s="105">
        <v>1.5</v>
      </c>
      <c r="H17" s="47"/>
      <c r="I17" s="106">
        <v>3</v>
      </c>
      <c r="J17" s="106">
        <v>5.3</v>
      </c>
      <c r="K17" s="48"/>
      <c r="L17" s="6"/>
      <c r="M17" s="6"/>
      <c r="N17" s="6"/>
      <c r="O17" s="6"/>
    </row>
    <row r="18" spans="1:15">
      <c r="A18" s="45"/>
      <c r="B18" s="129"/>
      <c r="C18" s="129"/>
      <c r="D18" s="49"/>
      <c r="E18" s="107"/>
      <c r="F18" s="107"/>
      <c r="G18" s="107"/>
      <c r="H18" s="47"/>
      <c r="I18" s="106"/>
      <c r="J18" s="106"/>
      <c r="K18" s="48"/>
      <c r="L18" s="6"/>
      <c r="M18" s="6"/>
      <c r="N18" s="6"/>
      <c r="O18" s="6"/>
    </row>
    <row r="19" spans="1:15" ht="16.5" customHeight="1">
      <c r="A19" s="45" t="s">
        <v>92</v>
      </c>
      <c r="B19" s="129">
        <v>39755.699999999997</v>
      </c>
      <c r="C19" s="129">
        <v>33645.1</v>
      </c>
      <c r="D19" s="46"/>
      <c r="E19" s="108">
        <v>100</v>
      </c>
      <c r="F19" s="108">
        <v>100</v>
      </c>
      <c r="G19" s="107">
        <v>-8.3000000000000007</v>
      </c>
      <c r="H19" s="47"/>
      <c r="I19" s="106">
        <v>2.8</v>
      </c>
      <c r="J19" s="106">
        <v>4.7</v>
      </c>
      <c r="K19" s="48"/>
      <c r="L19" s="6"/>
      <c r="M19" s="6"/>
      <c r="N19" s="6"/>
      <c r="O19" s="6"/>
    </row>
    <row r="20" spans="1:15">
      <c r="A20" s="35"/>
      <c r="B20" s="51"/>
      <c r="C20" s="51"/>
      <c r="D20" s="52"/>
      <c r="E20" s="53"/>
      <c r="F20" s="53"/>
      <c r="G20" s="53"/>
      <c r="H20" s="54"/>
      <c r="I20" s="53"/>
      <c r="J20" s="53"/>
      <c r="K20" s="37"/>
    </row>
    <row r="21" spans="1:15">
      <c r="A21" s="37"/>
      <c r="B21" s="39"/>
      <c r="C21" s="39"/>
      <c r="D21" s="40"/>
      <c r="E21" s="37"/>
      <c r="F21" s="37"/>
      <c r="G21" s="37"/>
      <c r="H21" s="55"/>
      <c r="I21" s="37"/>
      <c r="J21" s="37"/>
      <c r="K21" s="37"/>
    </row>
    <row r="22" spans="1:15">
      <c r="A22" s="14" t="s">
        <v>147</v>
      </c>
      <c r="B22" s="39"/>
      <c r="C22" s="39"/>
      <c r="D22" s="40"/>
      <c r="E22" s="37"/>
      <c r="F22" s="37"/>
      <c r="G22" s="37"/>
      <c r="H22" s="6"/>
      <c r="I22" s="37"/>
      <c r="J22" s="37"/>
      <c r="K22" s="37"/>
    </row>
    <row r="23" spans="1:15">
      <c r="A23" s="37"/>
      <c r="B23" s="39"/>
      <c r="C23" s="39"/>
      <c r="D23" s="40"/>
      <c r="E23" s="37"/>
      <c r="F23" s="37"/>
      <c r="G23" s="37"/>
      <c r="H23" s="6"/>
      <c r="I23" s="37"/>
      <c r="J23" s="37"/>
      <c r="K23" s="37"/>
    </row>
    <row r="24" spans="1:15">
      <c r="A24" s="37"/>
      <c r="B24" s="39"/>
      <c r="C24" s="39"/>
      <c r="D24" s="40"/>
      <c r="E24" s="37"/>
      <c r="F24" s="37"/>
      <c r="G24" s="37"/>
      <c r="H24" s="6"/>
      <c r="I24" s="37"/>
      <c r="J24" s="37"/>
      <c r="K24" s="37"/>
    </row>
    <row r="25" spans="1:15">
      <c r="A25" s="37"/>
      <c r="B25" s="39"/>
      <c r="C25" s="39"/>
      <c r="D25" s="40"/>
      <c r="E25" s="37"/>
      <c r="F25" s="37"/>
      <c r="G25" s="37"/>
      <c r="H25" s="6"/>
      <c r="I25" s="37"/>
      <c r="J25" s="37"/>
      <c r="K25" s="37"/>
    </row>
    <row r="26" spans="1:15">
      <c r="A26" s="37"/>
      <c r="B26" s="39"/>
      <c r="C26" s="39"/>
      <c r="D26" s="40"/>
      <c r="E26" s="37"/>
      <c r="F26" s="37"/>
      <c r="G26" s="37"/>
      <c r="H26" s="6"/>
      <c r="I26" s="37"/>
      <c r="J26" s="37"/>
      <c r="K26" s="37"/>
    </row>
    <row r="27" spans="1:15">
      <c r="A27" s="37"/>
      <c r="B27" s="39"/>
      <c r="C27" s="39"/>
      <c r="D27" s="40"/>
      <c r="E27" s="37"/>
      <c r="F27" s="37"/>
      <c r="G27" s="37"/>
      <c r="H27" s="6"/>
      <c r="I27" s="37"/>
      <c r="J27" s="37"/>
      <c r="K27" s="37"/>
    </row>
    <row r="28" spans="1:15">
      <c r="A28" s="37"/>
      <c r="B28" s="39"/>
      <c r="C28" s="39"/>
      <c r="D28" s="40"/>
      <c r="E28" s="37"/>
      <c r="F28" s="37"/>
      <c r="G28" s="37"/>
      <c r="H28" s="6"/>
      <c r="I28" s="37"/>
      <c r="J28" s="37"/>
      <c r="K28" s="37"/>
    </row>
    <row r="29" spans="1:15">
      <c r="A29" s="37"/>
      <c r="B29" s="39"/>
      <c r="C29" s="39"/>
      <c r="D29" s="40"/>
      <c r="E29" s="37"/>
      <c r="F29" s="37"/>
      <c r="G29" s="37"/>
      <c r="H29" s="6"/>
      <c r="I29" s="37"/>
      <c r="J29" s="37"/>
      <c r="K29" s="37"/>
    </row>
    <row r="30" spans="1:15">
      <c r="A30" s="37"/>
      <c r="B30" s="39"/>
      <c r="C30" s="39"/>
      <c r="D30" s="40"/>
      <c r="E30" s="37"/>
      <c r="F30" s="37"/>
      <c r="G30" s="37"/>
      <c r="H30" s="6"/>
      <c r="I30" s="37"/>
      <c r="J30" s="37"/>
      <c r="K30" s="37"/>
    </row>
    <row r="31" spans="1:15">
      <c r="A31" s="37"/>
      <c r="B31" s="39"/>
      <c r="C31" s="39"/>
      <c r="D31" s="40"/>
      <c r="E31" s="37"/>
      <c r="F31" s="37"/>
      <c r="G31" s="37"/>
      <c r="H31" s="6"/>
      <c r="I31" s="37"/>
      <c r="J31" s="37"/>
      <c r="K31" s="37"/>
    </row>
    <row r="32" spans="1:15">
      <c r="B32" s="39"/>
      <c r="C32" s="39"/>
      <c r="D32" s="40"/>
      <c r="E32" s="37"/>
      <c r="F32" s="37"/>
      <c r="G32" s="37"/>
      <c r="H32" s="6"/>
      <c r="I32" s="37"/>
      <c r="J32" s="37"/>
      <c r="K32" s="37"/>
    </row>
    <row r="33" spans="2:11">
      <c r="B33" s="39"/>
      <c r="C33" s="39"/>
      <c r="D33" s="40"/>
      <c r="E33" s="37"/>
      <c r="F33" s="37"/>
      <c r="G33" s="37"/>
      <c r="H33" s="6"/>
      <c r="I33" s="37"/>
      <c r="J33" s="37"/>
      <c r="K33" s="37"/>
    </row>
    <row r="34" spans="2:11">
      <c r="B34" s="39"/>
      <c r="C34" s="39"/>
      <c r="D34" s="40"/>
      <c r="E34" s="37"/>
      <c r="F34" s="37"/>
      <c r="G34" s="37"/>
      <c r="H34" s="6"/>
      <c r="I34" s="37"/>
      <c r="J34" s="37"/>
      <c r="K34" s="37"/>
    </row>
    <row r="35" spans="2:11">
      <c r="B35" s="39"/>
      <c r="C35" s="39"/>
      <c r="D35" s="40"/>
      <c r="E35" s="37"/>
      <c r="F35" s="37"/>
      <c r="G35" s="37"/>
      <c r="H35" s="6"/>
      <c r="I35" s="37"/>
      <c r="J35" s="37"/>
      <c r="K35" s="37"/>
    </row>
    <row r="36" spans="2:11">
      <c r="B36" s="39"/>
      <c r="C36" s="39"/>
      <c r="D36" s="40"/>
      <c r="E36" s="37"/>
      <c r="F36" s="37"/>
      <c r="G36" s="37"/>
      <c r="H36" s="6"/>
      <c r="I36" s="37"/>
      <c r="J36" s="37"/>
      <c r="K36" s="37"/>
    </row>
    <row r="37" spans="2:11">
      <c r="B37" s="39"/>
      <c r="C37" s="39"/>
      <c r="D37" s="40"/>
      <c r="E37" s="37"/>
      <c r="F37" s="37"/>
      <c r="G37" s="37"/>
      <c r="H37" s="6"/>
      <c r="I37" s="37"/>
      <c r="J37" s="37"/>
      <c r="K37" s="37"/>
    </row>
    <row r="38" spans="2:11">
      <c r="B38" s="39"/>
      <c r="C38" s="39"/>
      <c r="D38" s="40"/>
      <c r="E38" s="37"/>
      <c r="F38" s="37"/>
      <c r="G38" s="37"/>
      <c r="H38" s="6"/>
      <c r="I38" s="37"/>
      <c r="J38" s="37"/>
      <c r="K38" s="37"/>
    </row>
    <row r="39" spans="2:11">
      <c r="B39" s="39"/>
      <c r="C39" s="39"/>
      <c r="D39" s="40"/>
      <c r="E39" s="37"/>
      <c r="F39" s="37"/>
      <c r="G39" s="37"/>
      <c r="H39" s="6"/>
      <c r="I39" s="37"/>
      <c r="J39" s="37"/>
      <c r="K39" s="37"/>
    </row>
    <row r="40" spans="2:11">
      <c r="B40" s="39"/>
      <c r="C40" s="39"/>
      <c r="D40" s="40"/>
      <c r="E40" s="37"/>
      <c r="F40" s="37"/>
      <c r="G40" s="37"/>
      <c r="H40" s="6"/>
      <c r="I40" s="37"/>
      <c r="J40" s="37"/>
      <c r="K40" s="37"/>
    </row>
    <row r="41" spans="2:11">
      <c r="B41" s="39"/>
      <c r="C41" s="39"/>
      <c r="D41" s="40"/>
      <c r="E41" s="37"/>
      <c r="F41" s="37"/>
      <c r="G41" s="37"/>
      <c r="H41" s="6"/>
      <c r="I41" s="37"/>
      <c r="J41" s="37"/>
      <c r="K41" s="37"/>
    </row>
    <row r="42" spans="2:11">
      <c r="B42" s="39"/>
      <c r="C42" s="39"/>
      <c r="D42" s="40"/>
      <c r="E42" s="37"/>
      <c r="F42" s="37"/>
      <c r="G42" s="37"/>
      <c r="H42" s="6"/>
      <c r="I42" s="37"/>
      <c r="J42" s="37"/>
      <c r="K42" s="37"/>
    </row>
    <row r="43" spans="2:11">
      <c r="B43" s="39"/>
      <c r="C43" s="39"/>
      <c r="D43" s="40"/>
      <c r="E43" s="37"/>
      <c r="F43" s="37"/>
      <c r="G43" s="37"/>
      <c r="H43" s="6"/>
      <c r="I43" s="37"/>
      <c r="J43" s="37"/>
      <c r="K43" s="37"/>
    </row>
    <row r="44" spans="2:11">
      <c r="B44" s="39"/>
      <c r="C44" s="39"/>
      <c r="D44" s="40"/>
      <c r="E44" s="37"/>
      <c r="F44" s="37"/>
      <c r="G44" s="37"/>
      <c r="H44" s="6"/>
      <c r="I44" s="37"/>
      <c r="J44" s="37"/>
      <c r="K44" s="37"/>
    </row>
    <row r="45" spans="2:11">
      <c r="B45" s="39"/>
      <c r="C45" s="39"/>
      <c r="D45" s="40"/>
      <c r="E45" s="37"/>
      <c r="F45" s="37"/>
      <c r="G45" s="37"/>
      <c r="H45" s="6"/>
      <c r="I45" s="37"/>
      <c r="J45" s="37"/>
      <c r="K45" s="37"/>
    </row>
    <row r="46" spans="2:11">
      <c r="B46" s="39"/>
      <c r="C46" s="39"/>
      <c r="D46" s="40"/>
      <c r="E46" s="37"/>
      <c r="F46" s="37"/>
      <c r="G46" s="37"/>
      <c r="H46" s="6"/>
      <c r="I46" s="37"/>
      <c r="J46" s="37"/>
      <c r="K46" s="37"/>
    </row>
    <row r="47" spans="2:11">
      <c r="B47" s="39"/>
      <c r="C47" s="39"/>
      <c r="D47" s="40"/>
      <c r="E47" s="37"/>
      <c r="F47" s="37"/>
      <c r="G47" s="37"/>
      <c r="H47" s="6"/>
      <c r="I47" s="37"/>
      <c r="J47" s="37"/>
      <c r="K47" s="37"/>
    </row>
    <row r="48" spans="2:11">
      <c r="B48" s="39"/>
      <c r="C48" s="39"/>
      <c r="D48" s="40"/>
      <c r="E48" s="37"/>
      <c r="F48" s="37"/>
      <c r="G48" s="37"/>
      <c r="H48" s="6"/>
      <c r="I48" s="37"/>
      <c r="J48" s="37"/>
      <c r="K48" s="37"/>
    </row>
    <row r="49" spans="2:11">
      <c r="B49" s="39"/>
      <c r="C49" s="39"/>
      <c r="D49" s="40"/>
      <c r="E49" s="37"/>
      <c r="F49" s="37"/>
      <c r="G49" s="37"/>
      <c r="H49" s="6"/>
      <c r="I49" s="37"/>
      <c r="J49" s="37"/>
      <c r="K49" s="37"/>
    </row>
    <row r="50" spans="2:11">
      <c r="B50" s="39"/>
      <c r="C50" s="39"/>
      <c r="D50" s="40"/>
      <c r="E50" s="37"/>
      <c r="F50" s="37"/>
      <c r="G50" s="37"/>
      <c r="H50" s="6"/>
      <c r="I50" s="37"/>
      <c r="J50" s="37"/>
      <c r="K50" s="37"/>
    </row>
    <row r="51" spans="2:11">
      <c r="B51" s="39"/>
      <c r="C51" s="39"/>
      <c r="D51" s="40"/>
      <c r="E51" s="37"/>
      <c r="F51" s="37"/>
      <c r="G51" s="37"/>
      <c r="H51" s="6"/>
      <c r="I51" s="37"/>
      <c r="J51" s="37"/>
      <c r="K51" s="37"/>
    </row>
    <row r="52" spans="2:11">
      <c r="B52" s="39"/>
      <c r="C52" s="39"/>
      <c r="D52" s="40"/>
      <c r="E52" s="37"/>
      <c r="F52" s="37"/>
      <c r="G52" s="37"/>
      <c r="H52" s="6"/>
      <c r="I52" s="37"/>
      <c r="J52" s="37"/>
      <c r="K52" s="37"/>
    </row>
    <row r="53" spans="2:11">
      <c r="B53" s="39"/>
      <c r="C53" s="39"/>
      <c r="D53" s="40"/>
      <c r="E53" s="37"/>
      <c r="F53" s="37"/>
      <c r="G53" s="37"/>
      <c r="H53" s="6"/>
      <c r="I53" s="37"/>
      <c r="J53" s="37"/>
      <c r="K53" s="37"/>
    </row>
    <row r="54" spans="2:11">
      <c r="B54" s="39"/>
      <c r="C54" s="39"/>
      <c r="D54" s="40"/>
      <c r="E54" s="37"/>
      <c r="F54" s="37"/>
      <c r="G54" s="37"/>
      <c r="H54" s="6"/>
      <c r="I54" s="37"/>
      <c r="J54" s="37"/>
      <c r="K54" s="37"/>
    </row>
    <row r="55" spans="2:11">
      <c r="B55" s="39"/>
      <c r="C55" s="39"/>
      <c r="D55" s="40"/>
      <c r="E55" s="37"/>
      <c r="F55" s="37"/>
      <c r="G55" s="37"/>
      <c r="H55" s="6"/>
      <c r="I55" s="37"/>
      <c r="J55" s="37"/>
      <c r="K55" s="37"/>
    </row>
    <row r="56" spans="2:11">
      <c r="B56" s="39"/>
      <c r="C56" s="39"/>
      <c r="D56" s="40"/>
      <c r="E56" s="37"/>
      <c r="F56" s="37"/>
      <c r="G56" s="37"/>
      <c r="H56" s="6"/>
      <c r="I56" s="37"/>
      <c r="J56" s="37"/>
      <c r="K56" s="37"/>
    </row>
    <row r="57" spans="2:11">
      <c r="B57" s="39"/>
      <c r="C57" s="39"/>
      <c r="D57" s="40"/>
      <c r="E57" s="37"/>
      <c r="F57" s="37"/>
      <c r="G57" s="37"/>
      <c r="H57" s="6"/>
      <c r="I57" s="37"/>
      <c r="J57" s="37"/>
      <c r="K57" s="37"/>
    </row>
    <row r="58" spans="2:11">
      <c r="B58" s="39"/>
      <c r="C58" s="39"/>
      <c r="D58" s="40"/>
      <c r="E58" s="37"/>
      <c r="F58" s="37"/>
      <c r="G58" s="37"/>
      <c r="H58" s="6"/>
      <c r="I58" s="37"/>
      <c r="J58" s="37"/>
      <c r="K58" s="37"/>
    </row>
    <row r="59" spans="2:11">
      <c r="B59" s="39"/>
      <c r="C59" s="39"/>
      <c r="D59" s="40"/>
      <c r="E59" s="37"/>
      <c r="F59" s="37"/>
      <c r="G59" s="37"/>
      <c r="H59" s="6"/>
      <c r="I59" s="37"/>
      <c r="J59" s="37"/>
      <c r="K59" s="37"/>
    </row>
    <row r="60" spans="2:11">
      <c r="B60" s="39"/>
      <c r="C60" s="39"/>
      <c r="D60" s="40"/>
      <c r="E60" s="37"/>
      <c r="F60" s="37"/>
      <c r="G60" s="37"/>
      <c r="H60" s="6"/>
      <c r="I60" s="37"/>
      <c r="J60" s="37"/>
      <c r="K60" s="37"/>
    </row>
    <row r="61" spans="2:11">
      <c r="B61" s="39"/>
      <c r="C61" s="39"/>
      <c r="D61" s="40"/>
      <c r="E61" s="37"/>
      <c r="F61" s="37"/>
      <c r="G61" s="37"/>
      <c r="H61" s="6"/>
      <c r="I61" s="37"/>
      <c r="J61" s="37"/>
      <c r="K61" s="37"/>
    </row>
    <row r="62" spans="2:11">
      <c r="B62" s="39"/>
      <c r="C62" s="39"/>
      <c r="D62" s="40"/>
      <c r="E62" s="37"/>
      <c r="F62" s="37"/>
      <c r="G62" s="37"/>
      <c r="H62" s="6"/>
      <c r="I62" s="37"/>
      <c r="J62" s="37"/>
      <c r="K62" s="37"/>
    </row>
    <row r="63" spans="2:11">
      <c r="B63" s="39"/>
      <c r="C63" s="39"/>
      <c r="D63" s="40"/>
      <c r="E63" s="37"/>
      <c r="F63" s="37"/>
      <c r="G63" s="37"/>
      <c r="H63" s="6"/>
      <c r="I63" s="37"/>
      <c r="J63" s="37"/>
      <c r="K63" s="37"/>
    </row>
    <row r="64" spans="2:11">
      <c r="B64" s="39"/>
      <c r="C64" s="39"/>
      <c r="D64" s="40"/>
      <c r="E64" s="37"/>
      <c r="F64" s="37"/>
      <c r="G64" s="37"/>
      <c r="H64" s="6"/>
      <c r="I64" s="37"/>
      <c r="J64" s="37"/>
      <c r="K64" s="37"/>
    </row>
    <row r="65" spans="2:11">
      <c r="B65" s="39"/>
      <c r="C65" s="39"/>
      <c r="D65" s="40"/>
      <c r="E65" s="37"/>
      <c r="F65" s="37"/>
      <c r="G65" s="37"/>
      <c r="H65" s="6"/>
      <c r="I65" s="37"/>
      <c r="J65" s="37"/>
      <c r="K65" s="37"/>
    </row>
    <row r="66" spans="2:11">
      <c r="B66" s="39"/>
      <c r="C66" s="39"/>
      <c r="D66" s="40"/>
      <c r="E66" s="37"/>
      <c r="F66" s="37"/>
      <c r="G66" s="37"/>
      <c r="H66" s="6"/>
      <c r="I66" s="37"/>
      <c r="J66" s="37"/>
      <c r="K66" s="37"/>
    </row>
    <row r="67" spans="2:11">
      <c r="B67" s="39"/>
      <c r="C67" s="39"/>
      <c r="D67" s="40"/>
      <c r="E67" s="37"/>
      <c r="F67" s="37"/>
      <c r="G67" s="37"/>
      <c r="H67" s="6"/>
      <c r="I67" s="37"/>
      <c r="J67" s="37"/>
      <c r="K67" s="37"/>
    </row>
    <row r="68" spans="2:11">
      <c r="B68" s="39"/>
      <c r="C68" s="39"/>
      <c r="D68" s="40"/>
      <c r="E68" s="37"/>
      <c r="F68" s="37"/>
      <c r="G68" s="37"/>
      <c r="H68" s="6"/>
      <c r="I68" s="37"/>
      <c r="J68" s="37"/>
      <c r="K68" s="37"/>
    </row>
    <row r="69" spans="2:11">
      <c r="B69" s="56"/>
      <c r="C69" s="56"/>
      <c r="D69" s="57"/>
      <c r="E69" s="58"/>
      <c r="F69" s="58"/>
      <c r="G69" s="58"/>
      <c r="H69" s="6"/>
      <c r="I69" s="58"/>
      <c r="J69" s="58"/>
      <c r="K69" s="58"/>
    </row>
    <row r="70" spans="2:11">
      <c r="B70" s="56"/>
      <c r="C70" s="56"/>
      <c r="D70" s="57"/>
      <c r="E70" s="58"/>
      <c r="F70" s="58"/>
      <c r="G70" s="58"/>
      <c r="H70" s="6"/>
      <c r="I70" s="58"/>
      <c r="J70" s="58"/>
      <c r="K70" s="58"/>
    </row>
    <row r="71" spans="2:11">
      <c r="B71" s="56"/>
      <c r="C71" s="56"/>
      <c r="D71" s="57"/>
      <c r="E71" s="58"/>
      <c r="F71" s="58"/>
      <c r="G71" s="58"/>
      <c r="H71" s="6"/>
      <c r="I71" s="58"/>
      <c r="J71" s="58"/>
      <c r="K71" s="58"/>
    </row>
    <row r="72" spans="2:11">
      <c r="B72" s="56"/>
      <c r="C72" s="56"/>
      <c r="D72" s="57"/>
      <c r="E72" s="58"/>
      <c r="F72" s="58"/>
      <c r="G72" s="58"/>
      <c r="H72" s="6"/>
      <c r="I72" s="58"/>
      <c r="J72" s="58"/>
      <c r="K72" s="58"/>
    </row>
    <row r="73" spans="2:11">
      <c r="B73" s="56"/>
      <c r="C73" s="56"/>
      <c r="D73" s="57"/>
      <c r="E73" s="58"/>
      <c r="F73" s="58"/>
      <c r="G73" s="58"/>
      <c r="H73" s="6"/>
      <c r="I73" s="58"/>
      <c r="J73" s="58"/>
      <c r="K73" s="58"/>
    </row>
    <row r="74" spans="2:11">
      <c r="B74" s="56"/>
      <c r="C74" s="56"/>
      <c r="D74" s="57"/>
      <c r="E74" s="58"/>
      <c r="F74" s="58"/>
      <c r="G74" s="58"/>
      <c r="H74" s="6"/>
      <c r="I74" s="58"/>
      <c r="J74" s="58"/>
      <c r="K74" s="58"/>
    </row>
  </sheetData>
  <pageMargins left="0.21" right="0.28000000000000003" top="1" bottom="1" header="0.5" footer="0.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>
      <selection activeCell="A2" sqref="A2"/>
    </sheetView>
  </sheetViews>
  <sheetFormatPr defaultRowHeight="12.75"/>
  <cols>
    <col min="1" max="1" width="40.140625" style="3" customWidth="1"/>
    <col min="2" max="2" width="11.140625" style="3" customWidth="1"/>
    <col min="3" max="3" width="12" style="3" bestFit="1" customWidth="1"/>
    <col min="4" max="4" width="10.85546875" style="3" customWidth="1"/>
    <col min="5" max="5" width="9.140625" style="3"/>
    <col min="6" max="6" width="11" style="3" bestFit="1" customWidth="1"/>
    <col min="7" max="7" width="1.28515625" style="3" customWidth="1"/>
    <col min="8" max="8" width="10.5703125" style="3" customWidth="1"/>
    <col min="9" max="16384" width="9.140625" style="3"/>
  </cols>
  <sheetData>
    <row r="1" spans="1:9">
      <c r="A1" s="130" t="s">
        <v>118</v>
      </c>
      <c r="B1" s="15"/>
      <c r="C1" s="15"/>
      <c r="D1" s="15"/>
      <c r="E1" s="15"/>
      <c r="F1" s="15"/>
      <c r="G1" s="15"/>
      <c r="H1" s="15"/>
    </row>
    <row r="2" spans="1:9">
      <c r="A2" s="8"/>
      <c r="B2" s="16"/>
      <c r="C2" s="16"/>
      <c r="D2" s="16"/>
      <c r="E2" s="16"/>
      <c r="F2" s="16"/>
      <c r="G2" s="16"/>
      <c r="H2" s="16"/>
    </row>
    <row r="3" spans="1:9">
      <c r="A3" s="6"/>
      <c r="B3" s="17" t="s">
        <v>91</v>
      </c>
      <c r="C3" s="17"/>
      <c r="D3" s="17"/>
      <c r="E3" s="17"/>
      <c r="F3" s="17"/>
      <c r="G3" s="18"/>
      <c r="H3" s="19" t="s">
        <v>31</v>
      </c>
    </row>
    <row r="4" spans="1:9">
      <c r="A4" s="20"/>
      <c r="B4" s="21" t="s">
        <v>90</v>
      </c>
      <c r="C4" s="21" t="s">
        <v>88</v>
      </c>
      <c r="D4" s="21" t="s">
        <v>89</v>
      </c>
      <c r="E4" s="21" t="s">
        <v>88</v>
      </c>
      <c r="F4" s="10" t="s">
        <v>87</v>
      </c>
      <c r="G4" s="10"/>
      <c r="H4" s="21" t="s">
        <v>86</v>
      </c>
    </row>
    <row r="5" spans="1:9">
      <c r="A5" s="22"/>
      <c r="B5" s="23"/>
      <c r="C5" s="23"/>
      <c r="D5" s="23"/>
      <c r="E5" s="23"/>
      <c r="F5" s="24"/>
      <c r="G5" s="24"/>
      <c r="H5" s="23"/>
    </row>
    <row r="6" spans="1:9">
      <c r="A6" s="30" t="s">
        <v>85</v>
      </c>
      <c r="B6" s="85">
        <v>501.9</v>
      </c>
      <c r="C6" s="100">
        <f t="shared" ref="C6:C26" si="0">(B6/$B$27)*100</f>
        <v>3.9633592608678483</v>
      </c>
      <c r="D6" s="85">
        <v>251.1</v>
      </c>
      <c r="E6" s="100">
        <f t="shared" ref="E6:E26" si="1">(D6/$D$27)*100</f>
        <v>4.1855580744099212</v>
      </c>
      <c r="F6" s="132">
        <f t="shared" ref="F6:F26" si="2">D6-B6</f>
        <v>-250.79999999999998</v>
      </c>
      <c r="G6" s="25"/>
      <c r="H6" s="134">
        <v>-33.299999999999997</v>
      </c>
      <c r="I6" s="26"/>
    </row>
    <row r="7" spans="1:9">
      <c r="A7" s="30" t="s">
        <v>163</v>
      </c>
      <c r="B7" s="85">
        <v>209.6</v>
      </c>
      <c r="C7" s="100">
        <f t="shared" si="0"/>
        <v>1.6551506297627039</v>
      </c>
      <c r="D7" s="85">
        <v>46.1</v>
      </c>
      <c r="E7" s="100">
        <f t="shared" si="1"/>
        <v>0.76843579143885854</v>
      </c>
      <c r="F7" s="132">
        <f t="shared" si="2"/>
        <v>-163.5</v>
      </c>
      <c r="G7" s="27"/>
      <c r="H7" s="134">
        <v>-64</v>
      </c>
    </row>
    <row r="8" spans="1:9">
      <c r="A8" s="30" t="s">
        <v>84</v>
      </c>
      <c r="B8" s="85">
        <v>2422.9</v>
      </c>
      <c r="C8" s="100">
        <f t="shared" si="0"/>
        <v>19.132941130019347</v>
      </c>
      <c r="D8" s="85">
        <v>79.400000000000006</v>
      </c>
      <c r="E8" s="100">
        <f t="shared" si="1"/>
        <v>1.3235098013068409</v>
      </c>
      <c r="F8" s="132">
        <f t="shared" si="2"/>
        <v>-2343.5</v>
      </c>
      <c r="G8" s="27"/>
      <c r="H8" s="134">
        <v>-93.7</v>
      </c>
    </row>
    <row r="9" spans="1:9">
      <c r="A9" s="30" t="s">
        <v>83</v>
      </c>
      <c r="B9" s="85">
        <v>739.9</v>
      </c>
      <c r="C9" s="100">
        <f t="shared" si="0"/>
        <v>5.8427764835945828</v>
      </c>
      <c r="D9" s="85">
        <v>1135.5</v>
      </c>
      <c r="E9" s="100">
        <f t="shared" si="1"/>
        <v>18.927523669822644</v>
      </c>
      <c r="F9" s="132">
        <f t="shared" si="2"/>
        <v>395.6</v>
      </c>
      <c r="G9" s="27"/>
      <c r="H9" s="134">
        <v>21.1</v>
      </c>
    </row>
    <row r="10" spans="1:9">
      <c r="A10" s="30" t="s">
        <v>82</v>
      </c>
      <c r="B10" s="85">
        <v>238.5</v>
      </c>
      <c r="C10" s="100">
        <f t="shared" si="0"/>
        <v>1.8833655782366645</v>
      </c>
      <c r="D10" s="85">
        <v>42.7</v>
      </c>
      <c r="E10" s="100">
        <f t="shared" si="1"/>
        <v>0.71176156820909464</v>
      </c>
      <c r="F10" s="132">
        <f t="shared" si="2"/>
        <v>-195.8</v>
      </c>
      <c r="G10" s="27"/>
      <c r="H10" s="134">
        <v>-69.599999999999994</v>
      </c>
    </row>
    <row r="11" spans="1:9">
      <c r="A11" s="30" t="s">
        <v>81</v>
      </c>
      <c r="B11" s="85">
        <v>313.7</v>
      </c>
      <c r="C11" s="100">
        <f t="shared" si="0"/>
        <v>2.4771982469301537</v>
      </c>
      <c r="D11" s="85">
        <v>180.2</v>
      </c>
      <c r="E11" s="100">
        <f t="shared" si="1"/>
        <v>3.0037338311774899</v>
      </c>
      <c r="F11" s="132">
        <f t="shared" si="2"/>
        <v>-133.5</v>
      </c>
      <c r="G11" s="28"/>
      <c r="H11" s="134">
        <v>-27</v>
      </c>
    </row>
    <row r="12" spans="1:9">
      <c r="A12" s="30" t="s">
        <v>80</v>
      </c>
      <c r="B12" s="85">
        <v>543.79999999999995</v>
      </c>
      <c r="C12" s="100">
        <f t="shared" si="0"/>
        <v>4.2942314525999921</v>
      </c>
      <c r="D12" s="85">
        <v>64.599999999999994</v>
      </c>
      <c r="E12" s="100">
        <f t="shared" si="1"/>
        <v>1.0768102413655154</v>
      </c>
      <c r="F12" s="132">
        <f t="shared" si="2"/>
        <v>-479.19999999999993</v>
      </c>
      <c r="G12" s="28"/>
      <c r="H12" s="134">
        <v>-78.8</v>
      </c>
    </row>
    <row r="13" spans="1:9">
      <c r="A13" s="30" t="s">
        <v>79</v>
      </c>
      <c r="B13" s="85">
        <v>558.79999999999995</v>
      </c>
      <c r="C13" s="100">
        <f t="shared" si="0"/>
        <v>4.4126821178978952</v>
      </c>
      <c r="D13" s="85">
        <v>2408.4</v>
      </c>
      <c r="E13" s="100">
        <f t="shared" si="1"/>
        <v>40.145352713695161</v>
      </c>
      <c r="F13" s="132">
        <f t="shared" si="2"/>
        <v>1849.6000000000001</v>
      </c>
      <c r="G13" s="28"/>
      <c r="H13" s="134">
        <v>62.3</v>
      </c>
    </row>
    <row r="14" spans="1:9">
      <c r="A14" s="30" t="s">
        <v>78</v>
      </c>
      <c r="B14" s="85">
        <v>906.1</v>
      </c>
      <c r="C14" s="100">
        <f t="shared" si="0"/>
        <v>7.1552098550953529</v>
      </c>
      <c r="D14" s="85">
        <v>310.5</v>
      </c>
      <c r="E14" s="100">
        <f t="shared" si="1"/>
        <v>5.1756900920122684</v>
      </c>
      <c r="F14" s="132">
        <f t="shared" si="2"/>
        <v>-595.6</v>
      </c>
      <c r="G14" s="28"/>
      <c r="H14" s="134">
        <v>-49</v>
      </c>
    </row>
    <row r="15" spans="1:9">
      <c r="A15" s="30" t="s">
        <v>77</v>
      </c>
      <c r="B15" s="85">
        <v>83.7</v>
      </c>
      <c r="C15" s="100">
        <f t="shared" si="0"/>
        <v>0.66095471236230119</v>
      </c>
      <c r="D15" s="85">
        <v>11</v>
      </c>
      <c r="E15" s="100">
        <f t="shared" si="1"/>
        <v>0.18335778103747166</v>
      </c>
      <c r="F15" s="132">
        <f t="shared" si="2"/>
        <v>-72.7</v>
      </c>
      <c r="G15" s="28"/>
      <c r="H15" s="134">
        <v>-76.8</v>
      </c>
    </row>
    <row r="16" spans="1:9">
      <c r="A16" s="30" t="s">
        <v>76</v>
      </c>
      <c r="B16" s="85">
        <v>854.1</v>
      </c>
      <c r="C16" s="100">
        <f t="shared" si="0"/>
        <v>6.7445808820626212</v>
      </c>
      <c r="D16" s="85">
        <v>30.4</v>
      </c>
      <c r="E16" s="100">
        <f t="shared" si="1"/>
        <v>0.50673423123083072</v>
      </c>
      <c r="F16" s="132">
        <f t="shared" si="2"/>
        <v>-823.7</v>
      </c>
      <c r="G16" s="28"/>
      <c r="H16" s="134">
        <v>-93.1</v>
      </c>
    </row>
    <row r="17" spans="1:8">
      <c r="A17" s="30" t="s">
        <v>75</v>
      </c>
      <c r="B17" s="85">
        <v>1335.8</v>
      </c>
      <c r="C17" s="100">
        <f t="shared" si="0"/>
        <v>10.548426580329293</v>
      </c>
      <c r="D17" s="85">
        <v>66.900000000000006</v>
      </c>
      <c r="E17" s="100">
        <f t="shared" si="1"/>
        <v>1.1151486864915323</v>
      </c>
      <c r="F17" s="132">
        <f t="shared" si="2"/>
        <v>-1268.8999999999999</v>
      </c>
      <c r="G17" s="27"/>
      <c r="H17" s="134">
        <v>-90.5</v>
      </c>
    </row>
    <row r="18" spans="1:8">
      <c r="A18" s="30" t="s">
        <v>74</v>
      </c>
      <c r="B18" s="85">
        <v>456.9</v>
      </c>
      <c r="C18" s="100">
        <f t="shared" si="0"/>
        <v>3.6080072649741384</v>
      </c>
      <c r="D18" s="85">
        <v>664.2</v>
      </c>
      <c r="E18" s="100">
        <f t="shared" si="1"/>
        <v>11.071476196826245</v>
      </c>
      <c r="F18" s="132">
        <f t="shared" si="2"/>
        <v>207.30000000000007</v>
      </c>
      <c r="G18" s="28"/>
      <c r="H18" s="134">
        <v>18.5</v>
      </c>
    </row>
    <row r="19" spans="1:8">
      <c r="A19" s="30" t="s">
        <v>73</v>
      </c>
      <c r="B19" s="85">
        <v>33.4</v>
      </c>
      <c r="C19" s="100">
        <f t="shared" si="0"/>
        <v>0.26375014806333164</v>
      </c>
      <c r="D19" s="85">
        <v>240.3</v>
      </c>
      <c r="E19" s="100">
        <f t="shared" si="1"/>
        <v>4.0055340712094951</v>
      </c>
      <c r="F19" s="132">
        <f t="shared" si="2"/>
        <v>206.9</v>
      </c>
      <c r="G19" s="28"/>
      <c r="H19" s="134">
        <v>75.599999999999994</v>
      </c>
    </row>
    <row r="20" spans="1:8">
      <c r="A20" s="30" t="s">
        <v>72</v>
      </c>
      <c r="B20" s="85">
        <v>1361.9</v>
      </c>
      <c r="C20" s="100">
        <f t="shared" si="0"/>
        <v>10.754530737947645</v>
      </c>
      <c r="D20" s="85">
        <v>61</v>
      </c>
      <c r="E20" s="100">
        <f t="shared" si="1"/>
        <v>1.0168022402987067</v>
      </c>
      <c r="F20" s="132">
        <f t="shared" si="2"/>
        <v>-1300.9000000000001</v>
      </c>
      <c r="G20" s="27"/>
      <c r="H20" s="134">
        <v>-91.4</v>
      </c>
    </row>
    <row r="21" spans="1:8">
      <c r="A21" s="30" t="s">
        <v>71</v>
      </c>
      <c r="B21" s="85">
        <v>157.80000000000001</v>
      </c>
      <c r="C21" s="100">
        <f t="shared" si="0"/>
        <v>1.246100998933944</v>
      </c>
      <c r="D21" s="85">
        <v>26.4</v>
      </c>
      <c r="E21" s="100">
        <f t="shared" si="1"/>
        <v>0.44005867448993197</v>
      </c>
      <c r="F21" s="132">
        <f t="shared" si="2"/>
        <v>-131.4</v>
      </c>
      <c r="G21" s="27"/>
      <c r="H21" s="134">
        <v>-71.3</v>
      </c>
    </row>
    <row r="22" spans="1:8">
      <c r="A22" s="30" t="s">
        <v>70</v>
      </c>
      <c r="B22" s="85">
        <v>1181.5</v>
      </c>
      <c r="C22" s="100">
        <f t="shared" si="0"/>
        <v>9.3299640699648592</v>
      </c>
      <c r="D22" s="85">
        <v>21.2</v>
      </c>
      <c r="E22" s="100">
        <f t="shared" si="1"/>
        <v>0.35338045072676355</v>
      </c>
      <c r="F22" s="132">
        <f t="shared" si="2"/>
        <v>-1160.3</v>
      </c>
      <c r="G22" s="27"/>
      <c r="H22" s="134">
        <v>-96.5</v>
      </c>
    </row>
    <row r="23" spans="1:8">
      <c r="A23" s="30" t="s">
        <v>69</v>
      </c>
      <c r="B23" s="85">
        <v>492.2</v>
      </c>
      <c r="C23" s="100">
        <f t="shared" si="0"/>
        <v>3.886761163975204</v>
      </c>
      <c r="D23" s="85">
        <v>74.400000000000006</v>
      </c>
      <c r="E23" s="100">
        <f t="shared" si="1"/>
        <v>1.2401653553807175</v>
      </c>
      <c r="F23" s="132">
        <f t="shared" si="2"/>
        <v>-417.79999999999995</v>
      </c>
      <c r="G23" s="27"/>
      <c r="H23" s="134">
        <v>-73.7</v>
      </c>
    </row>
    <row r="24" spans="1:8">
      <c r="A24" s="30" t="s">
        <v>68</v>
      </c>
      <c r="B24" s="85">
        <v>668.4</v>
      </c>
      <c r="C24" s="100">
        <f t="shared" si="0"/>
        <v>5.2781616456745759</v>
      </c>
      <c r="D24" s="85">
        <v>130.5</v>
      </c>
      <c r="E24" s="100">
        <f t="shared" si="1"/>
        <v>2.175290038671823</v>
      </c>
      <c r="F24" s="132">
        <f t="shared" si="2"/>
        <v>-537.9</v>
      </c>
      <c r="G24" s="27"/>
      <c r="H24" s="134">
        <v>-67.3</v>
      </c>
    </row>
    <row r="25" spans="1:8">
      <c r="A25" s="30" t="s">
        <v>67</v>
      </c>
      <c r="B25" s="85">
        <v>973.2</v>
      </c>
      <c r="C25" s="100">
        <f t="shared" si="0"/>
        <v>7.6850791645279752</v>
      </c>
      <c r="D25" s="85">
        <v>216.4</v>
      </c>
      <c r="E25" s="100">
        <f t="shared" si="1"/>
        <v>3.6071476196826247</v>
      </c>
      <c r="F25" s="132">
        <f t="shared" si="2"/>
        <v>-756.80000000000007</v>
      </c>
      <c r="G25" s="28"/>
      <c r="H25" s="134">
        <v>-63.6</v>
      </c>
    </row>
    <row r="26" spans="1:8">
      <c r="A26" s="30" t="s">
        <v>66</v>
      </c>
      <c r="B26" s="85">
        <v>178.3</v>
      </c>
      <c r="C26" s="100">
        <f t="shared" si="0"/>
        <v>1.4079835748410787</v>
      </c>
      <c r="D26" s="85">
        <v>31.8</v>
      </c>
      <c r="E26" s="100">
        <f t="shared" si="1"/>
        <v>0.53007067609014535</v>
      </c>
      <c r="F26" s="132">
        <f t="shared" si="2"/>
        <v>-146.5</v>
      </c>
      <c r="G26" s="28"/>
      <c r="H26" s="134">
        <v>-69.8</v>
      </c>
    </row>
    <row r="27" spans="1:8">
      <c r="A27" s="31" t="s">
        <v>65</v>
      </c>
      <c r="B27" s="131">
        <v>12663.5</v>
      </c>
      <c r="C27" s="102">
        <f>(B27/$B$66)*100</f>
        <v>31.853293993062632</v>
      </c>
      <c r="D27" s="131">
        <v>5999.2</v>
      </c>
      <c r="E27" s="102">
        <f>(D27/$D$66)*100</f>
        <v>17.830828263253785</v>
      </c>
      <c r="F27" s="133">
        <f>D27-B27</f>
        <v>-6664.3</v>
      </c>
      <c r="G27" s="29"/>
      <c r="H27" s="136">
        <v>-35.700000000000003</v>
      </c>
    </row>
    <row r="28" spans="1:8">
      <c r="A28" s="31"/>
      <c r="B28" s="131"/>
      <c r="C28" s="101"/>
      <c r="D28" s="131"/>
      <c r="E28" s="102"/>
      <c r="F28" s="133"/>
      <c r="G28" s="29"/>
      <c r="H28" s="136"/>
    </row>
    <row r="29" spans="1:8">
      <c r="A29" s="30" t="s">
        <v>64</v>
      </c>
      <c r="B29" s="85">
        <v>80.599999999999994</v>
      </c>
      <c r="C29" s="100">
        <f t="shared" ref="C29:C63" si="3">(B29/$B$64)*100</f>
        <v>0.30343872119026283</v>
      </c>
      <c r="D29" s="85">
        <v>493.3</v>
      </c>
      <c r="E29" s="100">
        <f t="shared" ref="E29:E63" si="4">(D29/$D$64)*100</f>
        <v>1.8011011800443979</v>
      </c>
      <c r="F29" s="132">
        <f t="shared" ref="F29:F64" si="5">D29-B29</f>
        <v>412.70000000000005</v>
      </c>
      <c r="G29" s="30"/>
      <c r="H29" s="135">
        <v>71.900000000000006</v>
      </c>
    </row>
    <row r="30" spans="1:8">
      <c r="A30" s="30" t="s">
        <v>63</v>
      </c>
      <c r="B30" s="85">
        <v>1192.2</v>
      </c>
      <c r="C30" s="100">
        <f t="shared" si="3"/>
        <v>4.4883330447026228</v>
      </c>
      <c r="D30" s="85">
        <v>3971.1</v>
      </c>
      <c r="E30" s="100">
        <f t="shared" si="4"/>
        <v>14.498992288818787</v>
      </c>
      <c r="F30" s="132">
        <f t="shared" si="5"/>
        <v>2778.8999999999996</v>
      </c>
      <c r="G30" s="30"/>
      <c r="H30" s="135">
        <v>53.8</v>
      </c>
    </row>
    <row r="31" spans="1:8">
      <c r="A31" s="30" t="s">
        <v>62</v>
      </c>
      <c r="B31" s="85">
        <v>73.099999999999994</v>
      </c>
      <c r="C31" s="100">
        <f t="shared" si="3"/>
        <v>0.27520310817628058</v>
      </c>
      <c r="D31" s="85">
        <v>2141.8000000000002</v>
      </c>
      <c r="E31" s="100">
        <f t="shared" si="4"/>
        <v>7.8199848113097339</v>
      </c>
      <c r="F31" s="132">
        <f t="shared" si="5"/>
        <v>2068.7000000000003</v>
      </c>
      <c r="G31" s="30"/>
      <c r="H31" s="135">
        <v>93.4</v>
      </c>
    </row>
    <row r="32" spans="1:8">
      <c r="A32" s="30" t="s">
        <v>61</v>
      </c>
      <c r="B32" s="85">
        <v>796.1</v>
      </c>
      <c r="C32" s="100">
        <f t="shared" si="3"/>
        <v>2.9971162027241718</v>
      </c>
      <c r="D32" s="85">
        <v>1546.2</v>
      </c>
      <c r="E32" s="100">
        <f t="shared" si="4"/>
        <v>5.6453732912723451</v>
      </c>
      <c r="F32" s="132">
        <f t="shared" si="5"/>
        <v>750.1</v>
      </c>
      <c r="G32" s="30"/>
      <c r="H32" s="134">
        <v>32</v>
      </c>
    </row>
    <row r="33" spans="1:8">
      <c r="A33" s="30" t="s">
        <v>60</v>
      </c>
      <c r="B33" s="85">
        <v>1110.2</v>
      </c>
      <c r="C33" s="100">
        <f t="shared" si="3"/>
        <v>4.1796236757497498</v>
      </c>
      <c r="D33" s="85">
        <v>198.1</v>
      </c>
      <c r="E33" s="100">
        <f t="shared" si="4"/>
        <v>0.72328835144292558</v>
      </c>
      <c r="F33" s="132">
        <f t="shared" si="5"/>
        <v>-912.1</v>
      </c>
      <c r="G33" s="30"/>
      <c r="H33" s="135">
        <v>-69.7</v>
      </c>
    </row>
    <row r="34" spans="1:8">
      <c r="A34" s="30" t="s">
        <v>59</v>
      </c>
      <c r="B34" s="85">
        <v>798.8</v>
      </c>
      <c r="C34" s="100">
        <f t="shared" si="3"/>
        <v>3.0072810234092051</v>
      </c>
      <c r="D34" s="85">
        <v>1408.4</v>
      </c>
      <c r="E34" s="100">
        <f t="shared" si="4"/>
        <v>5.142247926159599</v>
      </c>
      <c r="F34" s="132">
        <f t="shared" si="5"/>
        <v>609.60000000000014</v>
      </c>
      <c r="G34" s="30"/>
      <c r="H34" s="135">
        <v>27.6</v>
      </c>
    </row>
    <row r="35" spans="1:8">
      <c r="A35" s="30" t="s">
        <v>58</v>
      </c>
      <c r="B35" s="85">
        <v>4558.8999999999996</v>
      </c>
      <c r="C35" s="100">
        <f t="shared" si="3"/>
        <v>17.163111489259169</v>
      </c>
      <c r="D35" s="85">
        <v>1086.2</v>
      </c>
      <c r="E35" s="100">
        <f t="shared" si="4"/>
        <v>3.9658546559177479</v>
      </c>
      <c r="F35" s="132">
        <f t="shared" si="5"/>
        <v>-3472.7</v>
      </c>
      <c r="G35" s="30"/>
      <c r="H35" s="135">
        <v>-61.5</v>
      </c>
    </row>
    <row r="36" spans="1:8">
      <c r="A36" s="30" t="s">
        <v>151</v>
      </c>
      <c r="B36" s="85">
        <v>1994.3</v>
      </c>
      <c r="C36" s="100">
        <f t="shared" si="3"/>
        <v>7.5080377378379808</v>
      </c>
      <c r="D36" s="85">
        <v>494.1</v>
      </c>
      <c r="E36" s="100">
        <f t="shared" si="4"/>
        <v>1.8040220820189277</v>
      </c>
      <c r="F36" s="132">
        <f t="shared" si="5"/>
        <v>-1500.1999999999998</v>
      </c>
      <c r="G36" s="30"/>
      <c r="H36" s="135">
        <v>-60.3</v>
      </c>
    </row>
    <row r="37" spans="1:8">
      <c r="A37" s="30" t="s">
        <v>148</v>
      </c>
      <c r="B37" s="85">
        <v>2019.7</v>
      </c>
      <c r="C37" s="100">
        <f t="shared" si="3"/>
        <v>7.6036623472453337</v>
      </c>
      <c r="D37" s="85">
        <v>155.80000000000001</v>
      </c>
      <c r="E37" s="100">
        <f t="shared" si="4"/>
        <v>0.56884565953966593</v>
      </c>
      <c r="F37" s="132">
        <f t="shared" si="5"/>
        <v>-1863.9</v>
      </c>
      <c r="G37" s="30"/>
      <c r="H37" s="135">
        <v>-85.7</v>
      </c>
    </row>
    <row r="38" spans="1:8">
      <c r="A38" s="30" t="s">
        <v>149</v>
      </c>
      <c r="B38" s="85">
        <v>123.2</v>
      </c>
      <c r="C38" s="100">
        <f t="shared" si="3"/>
        <v>0.46381700310968216</v>
      </c>
      <c r="D38" s="85">
        <v>11.3</v>
      </c>
      <c r="E38" s="100">
        <f t="shared" si="4"/>
        <v>4.1257740390232507E-2</v>
      </c>
      <c r="F38" s="132">
        <f t="shared" si="5"/>
        <v>-111.9</v>
      </c>
      <c r="G38" s="30"/>
      <c r="H38" s="135">
        <v>-83.3</v>
      </c>
    </row>
    <row r="39" spans="1:8">
      <c r="A39" s="30" t="s">
        <v>150</v>
      </c>
      <c r="B39" s="85">
        <v>128.30000000000001</v>
      </c>
      <c r="C39" s="100">
        <f t="shared" si="3"/>
        <v>0.48301721995919017</v>
      </c>
      <c r="D39" s="85">
        <v>292.89999999999998</v>
      </c>
      <c r="E39" s="100">
        <f t="shared" si="4"/>
        <v>1.0694152354246991</v>
      </c>
      <c r="F39" s="132">
        <f t="shared" si="5"/>
        <v>164.59999999999997</v>
      </c>
      <c r="G39" s="30"/>
      <c r="H39" s="135">
        <v>39.1</v>
      </c>
    </row>
    <row r="40" spans="1:8">
      <c r="A40" s="30" t="s">
        <v>57</v>
      </c>
      <c r="B40" s="85">
        <v>347.6</v>
      </c>
      <c r="C40" s="100">
        <f t="shared" si="3"/>
        <v>1.3086265444880321</v>
      </c>
      <c r="D40" s="85">
        <v>1320</v>
      </c>
      <c r="E40" s="100">
        <f t="shared" si="4"/>
        <v>4.8194882579740623</v>
      </c>
      <c r="F40" s="132">
        <f t="shared" si="5"/>
        <v>972.4</v>
      </c>
      <c r="G40" s="30"/>
      <c r="H40" s="135">
        <v>58.3</v>
      </c>
    </row>
    <row r="41" spans="1:8">
      <c r="A41" s="30" t="s">
        <v>152</v>
      </c>
      <c r="B41" s="85">
        <v>201.3</v>
      </c>
      <c r="C41" s="100">
        <f t="shared" si="3"/>
        <v>0.75784385329528436</v>
      </c>
      <c r="D41" s="85">
        <v>1150.9000000000001</v>
      </c>
      <c r="E41" s="100">
        <f t="shared" si="4"/>
        <v>4.20208260310784</v>
      </c>
      <c r="F41" s="132">
        <f t="shared" si="5"/>
        <v>949.60000000000014</v>
      </c>
      <c r="G41" s="30"/>
      <c r="H41" s="135">
        <v>70.2</v>
      </c>
    </row>
    <row r="42" spans="1:8">
      <c r="A42" s="30" t="s">
        <v>56</v>
      </c>
      <c r="B42" s="85">
        <v>3289.7</v>
      </c>
      <c r="C42" s="100">
        <f t="shared" si="3"/>
        <v>12.384892817612998</v>
      </c>
      <c r="D42" s="85">
        <v>343.3</v>
      </c>
      <c r="E42" s="100">
        <f t="shared" si="4"/>
        <v>1.2534320598200726</v>
      </c>
      <c r="F42" s="132">
        <f t="shared" si="5"/>
        <v>-2946.3999999999996</v>
      </c>
      <c r="G42" s="30"/>
      <c r="H42" s="135">
        <v>-81.099999999999994</v>
      </c>
    </row>
    <row r="43" spans="1:8">
      <c r="A43" s="30" t="s">
        <v>55</v>
      </c>
      <c r="B43" s="85">
        <v>926.2</v>
      </c>
      <c r="C43" s="100">
        <f t="shared" si="3"/>
        <v>3.4869099698067183</v>
      </c>
      <c r="D43" s="85">
        <v>2169.1</v>
      </c>
      <c r="E43" s="100">
        <f t="shared" si="4"/>
        <v>7.91966059119056</v>
      </c>
      <c r="F43" s="132">
        <f t="shared" si="5"/>
        <v>1242.8999999999999</v>
      </c>
      <c r="G43" s="30"/>
      <c r="H43" s="135">
        <v>40.200000000000003</v>
      </c>
    </row>
    <row r="44" spans="1:8">
      <c r="A44" s="30" t="s">
        <v>54</v>
      </c>
      <c r="B44" s="85">
        <v>549.20000000000005</v>
      </c>
      <c r="C44" s="100">
        <f t="shared" si="3"/>
        <v>2.0675998223038756</v>
      </c>
      <c r="D44" s="85">
        <v>1017.4</v>
      </c>
      <c r="E44" s="100">
        <f t="shared" si="4"/>
        <v>3.7146570861081902</v>
      </c>
      <c r="F44" s="132">
        <f t="shared" si="5"/>
        <v>468.19999999999993</v>
      </c>
      <c r="G44" s="30"/>
      <c r="H44" s="135">
        <v>29.9</v>
      </c>
    </row>
    <row r="45" spans="1:8">
      <c r="A45" s="30" t="s">
        <v>53</v>
      </c>
      <c r="B45" s="85">
        <v>4022.8</v>
      </c>
      <c r="C45" s="100">
        <f t="shared" si="3"/>
        <v>15.144829871019718</v>
      </c>
      <c r="D45" s="85">
        <v>2601.1</v>
      </c>
      <c r="E45" s="100">
        <f t="shared" si="4"/>
        <v>9.4969476574366158</v>
      </c>
      <c r="F45" s="132">
        <f t="shared" si="5"/>
        <v>-1421.7000000000003</v>
      </c>
      <c r="G45" s="30"/>
      <c r="H45" s="135">
        <v>-21.5</v>
      </c>
    </row>
    <row r="46" spans="1:8">
      <c r="A46" s="30" t="s">
        <v>153</v>
      </c>
      <c r="B46" s="85">
        <v>921.3</v>
      </c>
      <c r="C46" s="100">
        <f t="shared" si="3"/>
        <v>3.4684627026375829</v>
      </c>
      <c r="D46" s="85">
        <v>18.399999999999999</v>
      </c>
      <c r="E46" s="100">
        <f t="shared" si="4"/>
        <v>6.7180745414183896E-2</v>
      </c>
      <c r="F46" s="132">
        <f t="shared" si="5"/>
        <v>-902.9</v>
      </c>
      <c r="G46" s="30"/>
      <c r="H46" s="135">
        <v>-96.1</v>
      </c>
    </row>
    <row r="47" spans="1:8">
      <c r="A47" s="30" t="s">
        <v>154</v>
      </c>
      <c r="B47" s="85">
        <v>1814.2</v>
      </c>
      <c r="C47" s="100">
        <f t="shared" si="3"/>
        <v>6.8300065506622198</v>
      </c>
      <c r="D47" s="85">
        <v>2059</v>
      </c>
      <c r="E47" s="100">
        <f t="shared" si="4"/>
        <v>7.5176714569459051</v>
      </c>
      <c r="F47" s="132">
        <f t="shared" si="5"/>
        <v>244.79999999999995</v>
      </c>
      <c r="G47" s="30"/>
      <c r="H47" s="135">
        <v>6.3</v>
      </c>
    </row>
    <row r="48" spans="1:8">
      <c r="A48" s="30" t="s">
        <v>162</v>
      </c>
      <c r="B48" s="85">
        <v>3077.1</v>
      </c>
      <c r="C48" s="100">
        <f t="shared" si="3"/>
        <v>11.584507307376647</v>
      </c>
      <c r="D48" s="85">
        <v>1967.8</v>
      </c>
      <c r="E48" s="100">
        <f t="shared" si="4"/>
        <v>7.1846886318495145</v>
      </c>
      <c r="F48" s="132">
        <f t="shared" si="5"/>
        <v>-1109.3</v>
      </c>
      <c r="G48" s="30"/>
      <c r="H48" s="134">
        <v>-22</v>
      </c>
    </row>
    <row r="49" spans="1:8">
      <c r="A49" s="30" t="s">
        <v>155</v>
      </c>
      <c r="B49" s="85">
        <v>1223.9000000000001</v>
      </c>
      <c r="C49" s="100">
        <f t="shared" si="3"/>
        <v>4.6076755690417217</v>
      </c>
      <c r="D49" s="85">
        <v>1374.8</v>
      </c>
      <c r="E49" s="100">
        <f t="shared" si="4"/>
        <v>5.0195700432293489</v>
      </c>
      <c r="F49" s="132">
        <f t="shared" si="5"/>
        <v>150.89999999999986</v>
      </c>
      <c r="G49" s="30"/>
      <c r="H49" s="134">
        <v>5.8</v>
      </c>
    </row>
    <row r="50" spans="1:8">
      <c r="A50" s="30" t="s">
        <v>52</v>
      </c>
      <c r="B50" s="85">
        <v>1957.9</v>
      </c>
      <c r="C50" s="100">
        <f t="shared" si="3"/>
        <v>7.3710008960101199</v>
      </c>
      <c r="D50" s="85">
        <v>760.5</v>
      </c>
      <c r="E50" s="100">
        <f t="shared" si="4"/>
        <v>2.7766824395373293</v>
      </c>
      <c r="F50" s="132">
        <f t="shared" si="5"/>
        <v>-1197.4000000000001</v>
      </c>
      <c r="G50" s="30"/>
      <c r="H50" s="134">
        <v>-44</v>
      </c>
    </row>
    <row r="51" spans="1:8">
      <c r="A51" s="30" t="s">
        <v>51</v>
      </c>
      <c r="B51" s="85">
        <v>1730.5</v>
      </c>
      <c r="C51" s="100">
        <f t="shared" si="3"/>
        <v>6.5148971094261761</v>
      </c>
      <c r="D51" s="85">
        <v>2879.7</v>
      </c>
      <c r="E51" s="100">
        <f t="shared" si="4"/>
        <v>10.514151770066595</v>
      </c>
      <c r="F51" s="132">
        <f t="shared" si="5"/>
        <v>1149.1999999999998</v>
      </c>
      <c r="G51" s="30"/>
      <c r="H51" s="134">
        <v>24.9</v>
      </c>
    </row>
    <row r="52" spans="1:8">
      <c r="A52" s="30" t="s">
        <v>50</v>
      </c>
      <c r="B52" s="85">
        <v>1461</v>
      </c>
      <c r="C52" s="100">
        <f t="shared" si="3"/>
        <v>5.5002974151237467</v>
      </c>
      <c r="D52" s="85">
        <v>411.6</v>
      </c>
      <c r="E52" s="100">
        <f t="shared" si="4"/>
        <v>1.5028040658955486</v>
      </c>
      <c r="F52" s="132">
        <f t="shared" si="5"/>
        <v>-1049.4000000000001</v>
      </c>
      <c r="G52" s="30"/>
      <c r="H52" s="134">
        <v>-56</v>
      </c>
    </row>
    <row r="53" spans="1:8">
      <c r="A53" s="31" t="s">
        <v>49</v>
      </c>
      <c r="B53" s="131">
        <v>25102.7</v>
      </c>
      <c r="C53" s="102">
        <f t="shared" si="3"/>
        <v>94.505349707479041</v>
      </c>
      <c r="D53" s="131">
        <v>20627.8</v>
      </c>
      <c r="E53" s="102">
        <f t="shared" si="4"/>
        <v>75.31472718775558</v>
      </c>
      <c r="F53" s="133">
        <f t="shared" si="5"/>
        <v>-4474.9000000000015</v>
      </c>
      <c r="G53" s="31"/>
      <c r="H53" s="137">
        <v>-9.8000000000000007</v>
      </c>
    </row>
    <row r="54" spans="1:8">
      <c r="A54" s="30" t="s">
        <v>48</v>
      </c>
      <c r="B54" s="85">
        <v>313.60000000000002</v>
      </c>
      <c r="C54" s="100">
        <f t="shared" si="3"/>
        <v>1.1806250988246456</v>
      </c>
      <c r="D54" s="85">
        <v>5190.3</v>
      </c>
      <c r="E54" s="100">
        <f t="shared" si="4"/>
        <v>18.950446898002106</v>
      </c>
      <c r="F54" s="132">
        <f t="shared" si="5"/>
        <v>4876.7</v>
      </c>
      <c r="G54" s="30"/>
      <c r="H54" s="134">
        <v>88.6</v>
      </c>
    </row>
    <row r="55" spans="1:8">
      <c r="A55" s="30" t="s">
        <v>156</v>
      </c>
      <c r="B55" s="85">
        <v>110.5</v>
      </c>
      <c r="C55" s="100">
        <f t="shared" si="3"/>
        <v>0.41600469840600551</v>
      </c>
      <c r="D55" s="85">
        <v>599.6</v>
      </c>
      <c r="E55" s="100">
        <f t="shared" si="4"/>
        <v>2.1892160299100363</v>
      </c>
      <c r="F55" s="132">
        <f t="shared" si="5"/>
        <v>489.1</v>
      </c>
      <c r="G55" s="30"/>
      <c r="H55" s="134">
        <v>68.900000000000006</v>
      </c>
    </row>
    <row r="56" spans="1:8">
      <c r="A56" s="30" t="s">
        <v>157</v>
      </c>
      <c r="B56" s="85">
        <v>5.0999999999999996</v>
      </c>
      <c r="C56" s="100">
        <f t="shared" si="3"/>
        <v>1.9200216849507946E-2</v>
      </c>
      <c r="D56" s="85">
        <v>242.7</v>
      </c>
      <c r="E56" s="100">
        <f t="shared" si="4"/>
        <v>0.88612863652295826</v>
      </c>
      <c r="F56" s="132">
        <f t="shared" si="5"/>
        <v>237.6</v>
      </c>
      <c r="G56" s="30"/>
      <c r="H56" s="134">
        <v>95.9</v>
      </c>
    </row>
    <row r="57" spans="1:8">
      <c r="A57" s="30" t="s">
        <v>158</v>
      </c>
      <c r="B57" s="85">
        <v>38.799999999999997</v>
      </c>
      <c r="C57" s="100">
        <f t="shared" si="3"/>
        <v>0.14607223799233496</v>
      </c>
      <c r="D57" s="85">
        <v>3164</v>
      </c>
      <c r="E57" s="100">
        <f t="shared" si="4"/>
        <v>11.552167309265101</v>
      </c>
      <c r="F57" s="132">
        <f t="shared" si="5"/>
        <v>3125.2</v>
      </c>
      <c r="G57" s="30"/>
      <c r="H57" s="134">
        <v>97.6</v>
      </c>
    </row>
    <row r="58" spans="1:8">
      <c r="A58" s="30" t="s">
        <v>159</v>
      </c>
      <c r="B58" s="85">
        <v>8.1</v>
      </c>
      <c r="C58" s="100">
        <f t="shared" si="3"/>
        <v>3.0494462055100854E-2</v>
      </c>
      <c r="D58" s="85">
        <v>206.2</v>
      </c>
      <c r="E58" s="100">
        <f t="shared" si="4"/>
        <v>0.75286248393503918</v>
      </c>
      <c r="F58" s="132">
        <f t="shared" si="5"/>
        <v>198.1</v>
      </c>
      <c r="G58" s="30"/>
      <c r="H58" s="134">
        <v>92.4</v>
      </c>
    </row>
    <row r="59" spans="1:8">
      <c r="A59" s="30" t="s">
        <v>160</v>
      </c>
      <c r="B59" s="85">
        <v>47.4</v>
      </c>
      <c r="C59" s="100">
        <f t="shared" si="3"/>
        <v>0.17844907424836798</v>
      </c>
      <c r="D59" s="85">
        <v>171.6</v>
      </c>
      <c r="E59" s="100">
        <f t="shared" si="4"/>
        <v>0.62653347353662814</v>
      </c>
      <c r="F59" s="132">
        <f t="shared" si="5"/>
        <v>124.19999999999999</v>
      </c>
      <c r="G59" s="30"/>
      <c r="H59" s="134">
        <v>56.7</v>
      </c>
    </row>
    <row r="60" spans="1:8">
      <c r="A60" s="30" t="s">
        <v>161</v>
      </c>
      <c r="B60" s="85">
        <v>99.5</v>
      </c>
      <c r="C60" s="100">
        <f t="shared" si="3"/>
        <v>0.37459246598549817</v>
      </c>
      <c r="D60" s="85">
        <v>297.3</v>
      </c>
      <c r="E60" s="100">
        <f t="shared" si="4"/>
        <v>1.0854801962846128</v>
      </c>
      <c r="F60" s="132">
        <f t="shared" si="5"/>
        <v>197.8</v>
      </c>
      <c r="G60" s="30"/>
      <c r="H60" s="134">
        <v>49.8</v>
      </c>
    </row>
    <row r="61" spans="1:8">
      <c r="A61" s="30" t="s">
        <v>47</v>
      </c>
      <c r="B61" s="85">
        <v>9.3000000000000007</v>
      </c>
      <c r="C61" s="100">
        <f t="shared" si="3"/>
        <v>3.5012160137338023E-2</v>
      </c>
      <c r="D61" s="85">
        <v>33.6</v>
      </c>
      <c r="E61" s="100">
        <f t="shared" si="4"/>
        <v>0.12267788293024887</v>
      </c>
      <c r="F61" s="132">
        <f t="shared" si="5"/>
        <v>24.3</v>
      </c>
      <c r="G61" s="30"/>
      <c r="H61" s="134">
        <v>56.6</v>
      </c>
    </row>
    <row r="62" spans="1:8">
      <c r="A62" s="30" t="s">
        <v>46</v>
      </c>
      <c r="B62" s="85">
        <v>947.4</v>
      </c>
      <c r="C62" s="100">
        <f t="shared" si="3"/>
        <v>3.5667226359262409</v>
      </c>
      <c r="D62" s="85">
        <v>909</v>
      </c>
      <c r="E62" s="100">
        <f t="shared" si="4"/>
        <v>3.3188748685594112</v>
      </c>
      <c r="F62" s="132">
        <f t="shared" si="5"/>
        <v>-38.399999999999977</v>
      </c>
      <c r="G62" s="30"/>
      <c r="H62" s="134">
        <v>-2.1</v>
      </c>
    </row>
    <row r="63" spans="1:8">
      <c r="A63" s="30" t="s">
        <v>45</v>
      </c>
      <c r="B63" s="85">
        <v>189.2</v>
      </c>
      <c r="C63" s="100">
        <f t="shared" si="3"/>
        <v>0.71229039763272606</v>
      </c>
      <c r="D63" s="85">
        <v>628.20000000000005</v>
      </c>
      <c r="E63" s="100">
        <f t="shared" si="4"/>
        <v>2.2936382754994744</v>
      </c>
      <c r="F63" s="132">
        <f t="shared" si="5"/>
        <v>439.00000000000006</v>
      </c>
      <c r="G63" s="30"/>
      <c r="H63" s="134">
        <v>53.7</v>
      </c>
    </row>
    <row r="64" spans="1:8">
      <c r="A64" s="31" t="s">
        <v>44</v>
      </c>
      <c r="B64" s="131">
        <v>26562.2</v>
      </c>
      <c r="C64" s="100">
        <f>(B64/$B$66)*100</f>
        <v>66.81356384115989</v>
      </c>
      <c r="D64" s="131">
        <v>27388.799999999999</v>
      </c>
      <c r="E64" s="100">
        <f>(D64/$D$66)*100</f>
        <v>81.405018858615378</v>
      </c>
      <c r="F64" s="133">
        <f t="shared" si="5"/>
        <v>826.59999999999854</v>
      </c>
      <c r="G64" s="31"/>
      <c r="H64" s="136">
        <v>1.5</v>
      </c>
    </row>
    <row r="65" spans="1:8">
      <c r="A65" s="31"/>
      <c r="B65" s="131"/>
      <c r="C65" s="31"/>
      <c r="D65" s="131"/>
      <c r="E65" s="31"/>
      <c r="F65" s="133"/>
      <c r="G65" s="31"/>
      <c r="H65" s="136"/>
    </row>
    <row r="66" spans="1:8" ht="15">
      <c r="A66" s="31" t="s">
        <v>125</v>
      </c>
      <c r="B66" s="131">
        <v>39755.699999999997</v>
      </c>
      <c r="C66" s="102">
        <v>100</v>
      </c>
      <c r="D66" s="131">
        <v>33645.1</v>
      </c>
      <c r="E66" s="102">
        <v>100</v>
      </c>
      <c r="F66" s="133">
        <f>D66-B66</f>
        <v>-6110.5999999999985</v>
      </c>
      <c r="G66" s="31"/>
      <c r="H66" s="136">
        <v>-8.3000000000000007</v>
      </c>
    </row>
    <row r="67" spans="1:8">
      <c r="A67" s="138"/>
      <c r="B67" s="138"/>
      <c r="C67" s="138"/>
      <c r="D67" s="138"/>
      <c r="E67" s="138"/>
      <c r="F67" s="138"/>
      <c r="G67" s="138"/>
      <c r="H67" s="138"/>
    </row>
    <row r="68" spans="1:8">
      <c r="A68" s="30"/>
      <c r="B68" s="30"/>
      <c r="C68" s="30"/>
      <c r="D68" s="30"/>
      <c r="E68" s="30"/>
      <c r="F68" s="30"/>
      <c r="G68" s="30"/>
      <c r="H68" s="30"/>
    </row>
    <row r="69" spans="1:8" ht="15">
      <c r="A69" s="141" t="s">
        <v>126</v>
      </c>
      <c r="B69" s="141"/>
      <c r="C69" s="141"/>
      <c r="D69" s="141"/>
      <c r="E69" s="141"/>
      <c r="F69" s="141"/>
      <c r="G69" s="141"/>
      <c r="H69" s="141"/>
    </row>
    <row r="70" spans="1:8">
      <c r="A70" s="30"/>
      <c r="B70" s="30"/>
      <c r="C70" s="30"/>
      <c r="D70" s="30"/>
      <c r="E70" s="30"/>
      <c r="F70" s="30"/>
      <c r="G70" s="30"/>
      <c r="H70" s="30"/>
    </row>
    <row r="71" spans="1:8">
      <c r="A71" s="32" t="s">
        <v>124</v>
      </c>
      <c r="B71" s="30"/>
      <c r="C71" s="30"/>
      <c r="D71" s="30"/>
      <c r="E71" s="30"/>
      <c r="F71" s="30"/>
      <c r="G71" s="30"/>
      <c r="H71" s="30"/>
    </row>
  </sheetData>
  <mergeCells count="1">
    <mergeCell ref="A69:H69"/>
  </mergeCells>
  <pageMargins left="0.21" right="0.28000000000000003" top="1" bottom="1" header="0.5" footer="0.5"/>
  <pageSetup paperSize="256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t1</vt:lpstr>
      <vt:lpstr>t2</vt:lpstr>
      <vt:lpstr>t3</vt:lpstr>
      <vt:lpstr>t4</vt:lpstr>
      <vt:lpstr>t5</vt:lpstr>
      <vt:lpstr>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AlessandroA</dc:creator>
  <cp:lastModifiedBy>AMATO</cp:lastModifiedBy>
  <dcterms:created xsi:type="dcterms:W3CDTF">2014-10-08T21:54:40Z</dcterms:created>
  <dcterms:modified xsi:type="dcterms:W3CDTF">2014-12-15T10:43:53Z</dcterms:modified>
</cp:coreProperties>
</file>